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Feb 2026\"/>
    </mc:Choice>
  </mc:AlternateContent>
  <xr:revisionPtr revIDLastSave="0" documentId="8_{274F4EED-F97A-4679-A126-33C991141DAA}" xr6:coauthVersionLast="47" xr6:coauthVersionMax="47" xr10:uidLastSave="{00000000-0000-0000-0000-000000000000}"/>
  <bookViews>
    <workbookView xWindow="-108" yWindow="-108" windowWidth="23256" windowHeight="12456" xr2:uid="{DB0640F1-FF41-4085-ADC6-1080CBAA3912}"/>
  </bookViews>
  <sheets>
    <sheet name="Sheet1" sheetId="1" r:id="rId1"/>
  </sheets>
  <externalReferences>
    <externalReference r:id="rId2"/>
  </externalReferences>
  <definedNames>
    <definedName name="CYS">[1]SETUP!$C$7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N4" i="1"/>
  <c r="R6" i="1" s="1"/>
  <c r="D4" i="1"/>
  <c r="B1" i="1"/>
  <c r="O8" i="1" l="1"/>
  <c r="E8" i="1"/>
  <c r="N8" i="1"/>
  <c r="D8" i="1"/>
  <c r="C8" i="1"/>
  <c r="L8" i="1"/>
  <c r="M8" i="1" s="1"/>
  <c r="O7" i="1"/>
  <c r="E7" i="1"/>
  <c r="N7" i="1"/>
  <c r="D7" i="1"/>
  <c r="B9" i="1"/>
  <c r="C7" i="1"/>
  <c r="L7" i="1"/>
  <c r="M7" i="1" s="1"/>
  <c r="F7" i="1"/>
  <c r="P7" i="1"/>
  <c r="F8" i="1"/>
  <c r="P8" i="1"/>
  <c r="P9" i="1"/>
  <c r="G7" i="1"/>
  <c r="G8" i="1"/>
  <c r="H6" i="1"/>
  <c r="R7" i="1" l="1"/>
  <c r="Q8" i="1"/>
  <c r="Q7" i="1"/>
  <c r="E9" i="1"/>
  <c r="N9" i="1"/>
  <c r="D9" i="1"/>
  <c r="O9" i="1"/>
  <c r="L9" i="1"/>
  <c r="C9" i="1"/>
  <c r="B10" i="1"/>
  <c r="H7" i="1"/>
  <c r="F9" i="1"/>
  <c r="G9" i="1"/>
  <c r="T7" i="1" l="1"/>
  <c r="R8" i="1"/>
  <c r="J7" i="1"/>
  <c r="H8" i="1"/>
  <c r="E10" i="1"/>
  <c r="N10" i="1"/>
  <c r="D10" i="1"/>
  <c r="O10" i="1"/>
  <c r="B11" i="1"/>
  <c r="L10" i="1"/>
  <c r="M10" i="1" s="1"/>
  <c r="C10" i="1"/>
  <c r="P10" i="1"/>
  <c r="G10" i="1"/>
  <c r="F10" i="1"/>
  <c r="M9" i="1"/>
  <c r="Q9" i="1"/>
  <c r="J8" i="1" l="1"/>
  <c r="H9" i="1"/>
  <c r="O11" i="1"/>
  <c r="E11" i="1"/>
  <c r="N11" i="1"/>
  <c r="D11" i="1"/>
  <c r="L11" i="1"/>
  <c r="M11" i="1" s="1"/>
  <c r="C11" i="1"/>
  <c r="B12" i="1"/>
  <c r="F11" i="1"/>
  <c r="P11" i="1"/>
  <c r="G11" i="1"/>
  <c r="T8" i="1"/>
  <c r="R9" i="1"/>
  <c r="Q10" i="1"/>
  <c r="J9" i="1" l="1"/>
  <c r="H10" i="1"/>
  <c r="O12" i="1"/>
  <c r="N12" i="1"/>
  <c r="D12" i="1"/>
  <c r="E12" i="1"/>
  <c r="B13" i="1"/>
  <c r="L12" i="1"/>
  <c r="M12" i="1" s="1"/>
  <c r="C12" i="1"/>
  <c r="F12" i="1"/>
  <c r="P12" i="1"/>
  <c r="G12" i="1"/>
  <c r="Q12" i="1"/>
  <c r="T9" i="1"/>
  <c r="R10" i="1"/>
  <c r="Q11" i="1"/>
  <c r="J10" i="1" l="1"/>
  <c r="H11" i="1"/>
  <c r="T10" i="1"/>
  <c r="R11" i="1"/>
  <c r="O13" i="1"/>
  <c r="N13" i="1"/>
  <c r="D13" i="1"/>
  <c r="E13" i="1"/>
  <c r="L13" i="1"/>
  <c r="M13" i="1" s="1"/>
  <c r="C13" i="1"/>
  <c r="B14" i="1"/>
  <c r="F13" i="1"/>
  <c r="P13" i="1"/>
  <c r="G13" i="1"/>
  <c r="Q13" i="1" l="1"/>
  <c r="T11" i="1"/>
  <c r="R12" i="1"/>
  <c r="O14" i="1"/>
  <c r="N14" i="1"/>
  <c r="D14" i="1"/>
  <c r="E14" i="1"/>
  <c r="B15" i="1"/>
  <c r="L14" i="1"/>
  <c r="M14" i="1" s="1"/>
  <c r="C14" i="1"/>
  <c r="P14" i="1"/>
  <c r="F14" i="1"/>
  <c r="G14" i="1"/>
  <c r="J11" i="1"/>
  <c r="H12" i="1"/>
  <c r="J12" i="1" l="1"/>
  <c r="H13" i="1"/>
  <c r="O15" i="1"/>
  <c r="N15" i="1"/>
  <c r="D15" i="1"/>
  <c r="E15" i="1"/>
  <c r="L15" i="1"/>
  <c r="M15" i="1" s="1"/>
  <c r="C15" i="1"/>
  <c r="B16" i="1"/>
  <c r="F15" i="1"/>
  <c r="G15" i="1"/>
  <c r="P15" i="1"/>
  <c r="Q14" i="1"/>
  <c r="T12" i="1"/>
  <c r="R13" i="1"/>
  <c r="O16" i="1" l="1"/>
  <c r="N16" i="1"/>
  <c r="D16" i="1"/>
  <c r="E16" i="1"/>
  <c r="B17" i="1"/>
  <c r="L16" i="1"/>
  <c r="M16" i="1" s="1"/>
  <c r="C16" i="1"/>
  <c r="F16" i="1"/>
  <c r="Q16" i="1"/>
  <c r="P16" i="1"/>
  <c r="G16" i="1"/>
  <c r="T13" i="1"/>
  <c r="R14" i="1"/>
  <c r="Q15" i="1"/>
  <c r="J13" i="1"/>
  <c r="H14" i="1"/>
  <c r="J14" i="1" l="1"/>
  <c r="H15" i="1"/>
  <c r="T14" i="1"/>
  <c r="R15" i="1"/>
  <c r="E17" i="1"/>
  <c r="N17" i="1"/>
  <c r="D17" i="1"/>
  <c r="C17" i="1"/>
  <c r="O17" i="1"/>
  <c r="B18" i="1"/>
  <c r="L17" i="1"/>
  <c r="M17" i="1" s="1"/>
  <c r="G17" i="1"/>
  <c r="Q17" i="1"/>
  <c r="F17" i="1"/>
  <c r="P17" i="1"/>
  <c r="T15" i="1" l="1"/>
  <c r="R16" i="1"/>
  <c r="O18" i="1"/>
  <c r="O19" i="1" s="1"/>
  <c r="E18" i="1"/>
  <c r="E19" i="1" s="1"/>
  <c r="N18" i="1"/>
  <c r="N19" i="1" s="1"/>
  <c r="D18" i="1"/>
  <c r="D19" i="1" s="1"/>
  <c r="C18" i="1"/>
  <c r="L18" i="1"/>
  <c r="M18" i="1" s="1"/>
  <c r="P18" i="1"/>
  <c r="P19" i="1" s="1"/>
  <c r="G18" i="1"/>
  <c r="G19" i="1" s="1"/>
  <c r="F18" i="1"/>
  <c r="F19" i="1" s="1"/>
  <c r="J15" i="1"/>
  <c r="H16" i="1"/>
  <c r="J16" i="1" l="1"/>
  <c r="H17" i="1"/>
  <c r="Q18" i="1"/>
  <c r="Q19" i="1" s="1"/>
  <c r="T16" i="1"/>
  <c r="R17" i="1"/>
  <c r="T17" i="1" l="1"/>
  <c r="R18" i="1"/>
  <c r="T18" i="1" s="1"/>
  <c r="J17" i="1"/>
  <c r="H18" i="1"/>
  <c r="J18" i="1" s="1"/>
</calcChain>
</file>

<file path=xl/sharedStrings.xml><?xml version="1.0" encoding="utf-8"?>
<sst xmlns="http://schemas.openxmlformats.org/spreadsheetml/2006/main" count="21" uniqueCount="11">
  <si>
    <t>Bank Accounts</t>
  </si>
  <si>
    <t>Income</t>
  </si>
  <si>
    <t>Expenditure</t>
  </si>
  <si>
    <t>Transfers
In</t>
  </si>
  <si>
    <t>Transfers
Out</t>
  </si>
  <si>
    <t>Accounts
Balance</t>
  </si>
  <si>
    <t>Bank
Statement</t>
  </si>
  <si>
    <t>Bank
Recon</t>
  </si>
  <si>
    <t>Start of Year</t>
  </si>
  <si>
    <t>Month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</si>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</sst>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mmm\ yyyy"/>
  </numFmts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7" fontId="4" fillId="0" borderId="3" xfId="0" applyNumberFormat="1" applyFont="1" applyBorder="1" applyAlignment="1">
      <alignment vertical="top"/>
    </xf>
    <xf numFmtId="17" fontId="4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vertical="top"/>
    </xf>
    <xf numFmtId="4" fontId="6" fillId="0" borderId="3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left" vertical="top"/>
    </xf>
    <xf numFmtId="1" fontId="4" fillId="0" borderId="4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164" fontId="3" fillId="0" borderId="3" xfId="0" applyNumberFormat="1" applyFont="1" applyBorder="1" applyAlignment="1" applyProtection="1">
      <alignment vertical="top"/>
      <protection locked="0"/>
    </xf>
    <xf numFmtId="17" fontId="5" fillId="3" borderId="3" xfId="0" applyNumberFormat="1" applyFont="1" applyFill="1" applyBorder="1" applyAlignment="1">
      <alignment vertical="top"/>
    </xf>
    <xf numFmtId="17" fontId="5" fillId="3" borderId="3" xfId="0" applyNumberFormat="1" applyFont="1" applyFill="1" applyBorder="1" applyAlignment="1">
      <alignment horizontal="right" vertical="top"/>
    </xf>
    <xf numFmtId="164" fontId="5" fillId="3" borderId="3" xfId="0" applyNumberFormat="1" applyFont="1" applyFill="1" applyBorder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</cellXfs>
  <cellStyles count="1">
    <cellStyle name="Normal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OneDrive\ACCOUNTS\ACCOUNTS%202025-2026\2025-26%20Billinge%20Accounts%2027-12-2025.xlsx" TargetMode="External"/><Relationship Id="rId1" Type="http://schemas.openxmlformats.org/officeDocument/2006/relationships/externalLinkPath" Target="file:///C:\Users\clerk\OneDrive\ACCOUNTS\ACCOUNTS%202025-2026\2025-26%20Billinge%20Accounts%2027-1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s"/>
      <sheetName val="Payments"/>
      <sheetName val="Receipts"/>
      <sheetName val="Transfers"/>
      <sheetName val="AGAR"/>
      <sheetName val="Bank Recon"/>
      <sheetName val="Budget"/>
      <sheetName val="EOY"/>
      <sheetName val="Bank Accounts"/>
      <sheetName val="Income"/>
      <sheetName val="Expenditure"/>
      <sheetName val="Precept"/>
      <sheetName val="SETUP"/>
    </sheetNames>
    <sheetDataSet>
      <sheetData sheetId="0"/>
      <sheetData sheetId="1">
        <row r="1">
          <cell r="B1" t="str">
            <v>Billinge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M4" t="str">
            <v>Bank
Date</v>
          </cell>
        </row>
        <row r="5">
          <cell r="B5" t="str">
            <v>Unity Trust</v>
          </cell>
          <cell r="J5">
            <v>2013.08</v>
          </cell>
          <cell r="M5">
            <v>45750</v>
          </cell>
        </row>
        <row r="6">
          <cell r="B6" t="str">
            <v>Unity Trust</v>
          </cell>
          <cell r="J6">
            <v>20.96</v>
          </cell>
          <cell r="M6">
            <v>45754</v>
          </cell>
        </row>
        <row r="7">
          <cell r="B7" t="str">
            <v>Unity Trust</v>
          </cell>
          <cell r="J7">
            <v>291.60000000000002</v>
          </cell>
          <cell r="M7">
            <v>45762</v>
          </cell>
        </row>
        <row r="8">
          <cell r="B8" t="str">
            <v>Unity Trust</v>
          </cell>
          <cell r="J8">
            <v>1188.04</v>
          </cell>
          <cell r="M8">
            <v>45762</v>
          </cell>
        </row>
        <row r="9">
          <cell r="B9" t="str">
            <v>Unity Trust</v>
          </cell>
          <cell r="J9">
            <v>486.72</v>
          </cell>
          <cell r="M9">
            <v>45762</v>
          </cell>
        </row>
        <row r="10">
          <cell r="B10" t="str">
            <v>Unity Trust</v>
          </cell>
          <cell r="J10">
            <v>452.46</v>
          </cell>
          <cell r="M10">
            <v>45762</v>
          </cell>
        </row>
        <row r="11">
          <cell r="B11" t="str">
            <v>Unity Trust</v>
          </cell>
          <cell r="J11">
            <v>495.73</v>
          </cell>
          <cell r="M11">
            <v>45762</v>
          </cell>
        </row>
        <row r="12">
          <cell r="B12" t="str">
            <v>Unity Trust</v>
          </cell>
          <cell r="J12">
            <v>179.18</v>
          </cell>
          <cell r="M12">
            <v>45769</v>
          </cell>
        </row>
        <row r="13">
          <cell r="B13" t="str">
            <v>Unity Trust</v>
          </cell>
          <cell r="J13">
            <v>78.16</v>
          </cell>
          <cell r="M13">
            <v>45769</v>
          </cell>
        </row>
        <row r="14">
          <cell r="B14" t="str">
            <v>Unity Trust</v>
          </cell>
          <cell r="J14">
            <v>6</v>
          </cell>
          <cell r="M14">
            <v>45777</v>
          </cell>
        </row>
        <row r="15">
          <cell r="B15" t="str">
            <v>Unity Trust</v>
          </cell>
          <cell r="J15">
            <v>36.96</v>
          </cell>
          <cell r="M15">
            <v>45778</v>
          </cell>
        </row>
        <row r="16">
          <cell r="B16" t="str">
            <v>Unity Trust</v>
          </cell>
          <cell r="J16">
            <v>22.3</v>
          </cell>
          <cell r="M16">
            <v>45783</v>
          </cell>
        </row>
        <row r="17">
          <cell r="B17" t="str">
            <v>Unity Trust</v>
          </cell>
          <cell r="J17">
            <v>791.01</v>
          </cell>
          <cell r="M17">
            <v>45797</v>
          </cell>
        </row>
        <row r="18">
          <cell r="B18" t="str">
            <v>Unity Trust</v>
          </cell>
          <cell r="J18">
            <v>1188.04</v>
          </cell>
          <cell r="M18">
            <v>45797</v>
          </cell>
        </row>
        <row r="19">
          <cell r="B19" t="str">
            <v>Unity Trust</v>
          </cell>
          <cell r="J19">
            <v>560</v>
          </cell>
          <cell r="M19">
            <v>45797</v>
          </cell>
        </row>
        <row r="20">
          <cell r="B20" t="str">
            <v>Unity Trust</v>
          </cell>
          <cell r="J20">
            <v>495.73</v>
          </cell>
          <cell r="M20">
            <v>45797</v>
          </cell>
        </row>
        <row r="21">
          <cell r="B21" t="str">
            <v>Unity Trust</v>
          </cell>
          <cell r="J21">
            <v>609.32000000000005</v>
          </cell>
          <cell r="M21">
            <v>45797</v>
          </cell>
        </row>
        <row r="22">
          <cell r="B22" t="str">
            <v>Unity Trust</v>
          </cell>
          <cell r="J22">
            <v>506.4</v>
          </cell>
          <cell r="M22">
            <v>45797</v>
          </cell>
        </row>
        <row r="23">
          <cell r="B23" t="str">
            <v>Unity Trust</v>
          </cell>
          <cell r="J23">
            <v>123.34</v>
          </cell>
          <cell r="M23">
            <v>45798</v>
          </cell>
        </row>
        <row r="24">
          <cell r="B24" t="str">
            <v>Unity Trust</v>
          </cell>
          <cell r="J24">
            <v>37.99</v>
          </cell>
          <cell r="M24">
            <v>45798</v>
          </cell>
        </row>
        <row r="25">
          <cell r="B25" t="str">
            <v>Unity Trust</v>
          </cell>
          <cell r="J25">
            <v>6</v>
          </cell>
          <cell r="M25">
            <v>45808</v>
          </cell>
        </row>
        <row r="26">
          <cell r="B26" t="str">
            <v>Unity Trust</v>
          </cell>
          <cell r="J26">
            <v>55.44</v>
          </cell>
          <cell r="M26">
            <v>45810</v>
          </cell>
        </row>
        <row r="27">
          <cell r="B27" t="str">
            <v>Unity Trust</v>
          </cell>
          <cell r="J27">
            <v>22.3</v>
          </cell>
          <cell r="M27">
            <v>45813</v>
          </cell>
        </row>
        <row r="28">
          <cell r="B28" t="str">
            <v>Unity Trust</v>
          </cell>
          <cell r="J28">
            <v>35</v>
          </cell>
          <cell r="M28">
            <v>45821</v>
          </cell>
        </row>
        <row r="29">
          <cell r="B29" t="str">
            <v>Unity Trust</v>
          </cell>
          <cell r="J29">
            <v>21.98</v>
          </cell>
          <cell r="M29">
            <v>45821</v>
          </cell>
        </row>
        <row r="30">
          <cell r="B30" t="str">
            <v>Unity Trust</v>
          </cell>
          <cell r="J30">
            <v>22.46</v>
          </cell>
          <cell r="M30">
            <v>45821</v>
          </cell>
        </row>
        <row r="31">
          <cell r="B31" t="str">
            <v>Unity Trust</v>
          </cell>
          <cell r="J31">
            <v>90.53</v>
          </cell>
          <cell r="M31">
            <v>45821</v>
          </cell>
        </row>
        <row r="32">
          <cell r="B32" t="str">
            <v>Unity Trust</v>
          </cell>
          <cell r="J32">
            <v>300</v>
          </cell>
          <cell r="M32">
            <v>45824</v>
          </cell>
        </row>
        <row r="33">
          <cell r="B33" t="str">
            <v>Unity Trust</v>
          </cell>
          <cell r="J33">
            <v>39.67</v>
          </cell>
          <cell r="M33">
            <v>45825</v>
          </cell>
        </row>
        <row r="34">
          <cell r="B34" t="str">
            <v>Unity Trust</v>
          </cell>
          <cell r="J34">
            <v>44.95</v>
          </cell>
          <cell r="M34">
            <v>45825</v>
          </cell>
        </row>
        <row r="35">
          <cell r="B35" t="str">
            <v>Unity Trust</v>
          </cell>
          <cell r="J35">
            <v>0</v>
          </cell>
          <cell r="M35">
            <v>45825</v>
          </cell>
        </row>
        <row r="36">
          <cell r="B36" t="str">
            <v>Unity Trust</v>
          </cell>
          <cell r="J36">
            <v>0</v>
          </cell>
          <cell r="M36">
            <v>45825</v>
          </cell>
        </row>
        <row r="37">
          <cell r="B37" t="str">
            <v>Unity Trust</v>
          </cell>
          <cell r="J37">
            <v>0</v>
          </cell>
          <cell r="M37">
            <v>45825</v>
          </cell>
        </row>
        <row r="38">
          <cell r="B38" t="str">
            <v>Unity Trust</v>
          </cell>
          <cell r="J38">
            <v>78.78</v>
          </cell>
          <cell r="M38">
            <v>45828</v>
          </cell>
        </row>
        <row r="39">
          <cell r="B39" t="str">
            <v>Unity Trust</v>
          </cell>
          <cell r="J39">
            <v>100</v>
          </cell>
          <cell r="M39">
            <v>45826</v>
          </cell>
        </row>
        <row r="40">
          <cell r="B40" t="str">
            <v>Unity Trust</v>
          </cell>
          <cell r="J40">
            <v>495.73</v>
          </cell>
          <cell r="M40">
            <v>45826</v>
          </cell>
        </row>
        <row r="41">
          <cell r="B41" t="str">
            <v>Unity Trust</v>
          </cell>
          <cell r="J41">
            <v>3056.4</v>
          </cell>
          <cell r="M41">
            <v>45826</v>
          </cell>
        </row>
        <row r="42">
          <cell r="B42" t="str">
            <v>Unity Trust</v>
          </cell>
          <cell r="J42">
            <v>1211.49</v>
          </cell>
          <cell r="M42">
            <v>45826</v>
          </cell>
        </row>
        <row r="43">
          <cell r="B43" t="str">
            <v>Unity Trust</v>
          </cell>
          <cell r="J43">
            <v>683.1</v>
          </cell>
          <cell r="M43">
            <v>45826</v>
          </cell>
        </row>
        <row r="44">
          <cell r="B44" t="str">
            <v>Unity Trust</v>
          </cell>
          <cell r="J44">
            <v>300</v>
          </cell>
          <cell r="M44">
            <v>45824</v>
          </cell>
        </row>
        <row r="45">
          <cell r="B45" t="str">
            <v>Unity Trust</v>
          </cell>
          <cell r="J45">
            <v>14.5</v>
          </cell>
          <cell r="M45">
            <v>45835</v>
          </cell>
        </row>
        <row r="46">
          <cell r="B46" t="str">
            <v>Unity Trust</v>
          </cell>
          <cell r="J46">
            <v>163.52000000000001</v>
          </cell>
          <cell r="M46">
            <v>45838</v>
          </cell>
        </row>
        <row r="47">
          <cell r="B47" t="str">
            <v>Unity Trust</v>
          </cell>
          <cell r="J47">
            <v>6</v>
          </cell>
          <cell r="M47">
            <v>45838</v>
          </cell>
        </row>
        <row r="48">
          <cell r="B48" t="str">
            <v>Unity Trust</v>
          </cell>
          <cell r="J48">
            <v>35</v>
          </cell>
          <cell r="M48">
            <v>45835</v>
          </cell>
        </row>
        <row r="49">
          <cell r="B49" t="str">
            <v>Unity Trust</v>
          </cell>
          <cell r="J49">
            <v>55.44</v>
          </cell>
          <cell r="M49">
            <v>45839</v>
          </cell>
        </row>
        <row r="50">
          <cell r="B50" t="str">
            <v>Unity Trust</v>
          </cell>
          <cell r="J50">
            <v>22.3</v>
          </cell>
          <cell r="M50">
            <v>45845</v>
          </cell>
        </row>
        <row r="51">
          <cell r="B51" t="str">
            <v>Unity Trust</v>
          </cell>
          <cell r="J51">
            <v>420</v>
          </cell>
          <cell r="M51">
            <v>45852</v>
          </cell>
        </row>
        <row r="52">
          <cell r="B52" t="str">
            <v>Unity Trust</v>
          </cell>
          <cell r="J52">
            <v>141.25</v>
          </cell>
          <cell r="M52">
            <v>45854</v>
          </cell>
        </row>
        <row r="53">
          <cell r="B53" t="str">
            <v>Unity Trust</v>
          </cell>
          <cell r="J53">
            <v>35</v>
          </cell>
          <cell r="M53">
            <v>45855</v>
          </cell>
        </row>
        <row r="54">
          <cell r="B54" t="str">
            <v>Unity Trust</v>
          </cell>
          <cell r="J54">
            <v>21.98</v>
          </cell>
          <cell r="M54">
            <v>45855</v>
          </cell>
        </row>
        <row r="55">
          <cell r="B55" t="str">
            <v>Unity Trust</v>
          </cell>
          <cell r="J55">
            <v>8</v>
          </cell>
          <cell r="M55">
            <v>45855</v>
          </cell>
        </row>
        <row r="56">
          <cell r="B56" t="str">
            <v>Unity Trust</v>
          </cell>
          <cell r="J56">
            <v>1398.53</v>
          </cell>
          <cell r="M56">
            <v>45856</v>
          </cell>
        </row>
        <row r="57">
          <cell r="B57" t="str">
            <v>Unity Trust</v>
          </cell>
          <cell r="J57">
            <v>495.73</v>
          </cell>
          <cell r="M57">
            <v>45856</v>
          </cell>
        </row>
        <row r="58">
          <cell r="B58" t="str">
            <v>Unity Trust</v>
          </cell>
          <cell r="J58">
            <v>650.84</v>
          </cell>
          <cell r="M58">
            <v>45859</v>
          </cell>
        </row>
        <row r="59">
          <cell r="B59" t="str">
            <v>Unity Trust</v>
          </cell>
          <cell r="J59">
            <v>42.85</v>
          </cell>
          <cell r="M59">
            <v>45856</v>
          </cell>
        </row>
        <row r="60">
          <cell r="B60" t="str">
            <v>Unity Trust</v>
          </cell>
          <cell r="J60">
            <v>99.6</v>
          </cell>
          <cell r="M60">
            <v>45859</v>
          </cell>
        </row>
        <row r="61">
          <cell r="B61" t="str">
            <v>Unity Trust</v>
          </cell>
          <cell r="J61">
            <v>60</v>
          </cell>
          <cell r="M61">
            <v>45859</v>
          </cell>
        </row>
        <row r="62">
          <cell r="B62" t="str">
            <v>Unity Trust</v>
          </cell>
          <cell r="J62">
            <v>1140</v>
          </cell>
          <cell r="M62">
            <v>45859</v>
          </cell>
        </row>
        <row r="63">
          <cell r="B63" t="str">
            <v>Unity Trust</v>
          </cell>
          <cell r="J63">
            <v>300</v>
          </cell>
          <cell r="M63">
            <v>45862</v>
          </cell>
        </row>
        <row r="64">
          <cell r="B64" t="str">
            <v>Unity Trust</v>
          </cell>
          <cell r="J64">
            <v>500</v>
          </cell>
          <cell r="M64">
            <v>45862</v>
          </cell>
        </row>
        <row r="65">
          <cell r="B65" t="str">
            <v>Unity Trust</v>
          </cell>
          <cell r="J65">
            <v>172.17</v>
          </cell>
          <cell r="M65">
            <v>45862</v>
          </cell>
        </row>
        <row r="66">
          <cell r="B66" t="str">
            <v>Unity Trust</v>
          </cell>
          <cell r="J66">
            <v>6</v>
          </cell>
          <cell r="M66">
            <v>45869</v>
          </cell>
        </row>
        <row r="67">
          <cell r="B67" t="str">
            <v>Unity Trust</v>
          </cell>
          <cell r="J67">
            <v>58.08</v>
          </cell>
          <cell r="M67">
            <v>45870</v>
          </cell>
        </row>
        <row r="68">
          <cell r="B68" t="str">
            <v>Unity Trust</v>
          </cell>
          <cell r="J68">
            <v>22.3</v>
          </cell>
          <cell r="M68">
            <v>45870</v>
          </cell>
        </row>
        <row r="69">
          <cell r="B69" t="str">
            <v>Unity Trust</v>
          </cell>
          <cell r="J69">
            <v>78</v>
          </cell>
          <cell r="M69">
            <v>45880</v>
          </cell>
        </row>
        <row r="70">
          <cell r="B70" t="str">
            <v>Unity Trust</v>
          </cell>
          <cell r="J70">
            <v>1337.64</v>
          </cell>
          <cell r="M70">
            <v>45887</v>
          </cell>
        </row>
        <row r="71">
          <cell r="B71" t="str">
            <v>Unity Trust</v>
          </cell>
          <cell r="J71">
            <v>662.57</v>
          </cell>
          <cell r="M71">
            <v>45887</v>
          </cell>
        </row>
        <row r="72">
          <cell r="B72" t="str">
            <v>Unity Trust</v>
          </cell>
          <cell r="J72">
            <v>691.73</v>
          </cell>
          <cell r="M72">
            <v>45887</v>
          </cell>
        </row>
        <row r="73">
          <cell r="B73" t="str">
            <v>Unity Trust</v>
          </cell>
          <cell r="J73">
            <v>210.94</v>
          </cell>
          <cell r="M73">
            <v>45887</v>
          </cell>
        </row>
        <row r="74">
          <cell r="B74" t="str">
            <v>Unity Trust</v>
          </cell>
          <cell r="J74">
            <v>44.95</v>
          </cell>
          <cell r="M74">
            <v>45888</v>
          </cell>
        </row>
        <row r="75">
          <cell r="B75" t="str">
            <v>Unity Trust</v>
          </cell>
          <cell r="J75">
            <v>35</v>
          </cell>
          <cell r="M75">
            <v>45888</v>
          </cell>
        </row>
        <row r="76">
          <cell r="B76" t="str">
            <v>Unity Trust</v>
          </cell>
          <cell r="J76">
            <v>47.23</v>
          </cell>
          <cell r="M76">
            <v>45890</v>
          </cell>
        </row>
        <row r="77">
          <cell r="B77" t="str">
            <v>Unity Trust</v>
          </cell>
          <cell r="J77">
            <v>6</v>
          </cell>
          <cell r="M77">
            <v>45900</v>
          </cell>
        </row>
        <row r="78">
          <cell r="B78" t="str">
            <v>Unity Trust</v>
          </cell>
          <cell r="J78">
            <v>14.5</v>
          </cell>
          <cell r="M78">
            <v>45888</v>
          </cell>
        </row>
        <row r="79">
          <cell r="B79" t="str">
            <v>Unity Trust</v>
          </cell>
          <cell r="J79">
            <v>58.08</v>
          </cell>
          <cell r="M79">
            <v>45901</v>
          </cell>
        </row>
        <row r="80">
          <cell r="B80" t="str">
            <v>Unity Trust</v>
          </cell>
          <cell r="J80">
            <v>22.3</v>
          </cell>
          <cell r="M80">
            <v>45905</v>
          </cell>
        </row>
        <row r="81">
          <cell r="B81" t="str">
            <v>Unity Trust</v>
          </cell>
          <cell r="J81">
            <v>91.9</v>
          </cell>
          <cell r="M81">
            <v>45901</v>
          </cell>
        </row>
        <row r="82">
          <cell r="B82" t="str">
            <v>Unity Trust</v>
          </cell>
          <cell r="J82">
            <v>6</v>
          </cell>
          <cell r="M82">
            <v>45930</v>
          </cell>
        </row>
        <row r="83">
          <cell r="B83" t="str">
            <v>Unity Trust</v>
          </cell>
          <cell r="J83">
            <v>37.65</v>
          </cell>
          <cell r="M83">
            <v>45917</v>
          </cell>
        </row>
        <row r="84">
          <cell r="B84" t="str">
            <v>Unity Trust</v>
          </cell>
          <cell r="J84">
            <v>257.41000000000003</v>
          </cell>
          <cell r="M84">
            <v>45918</v>
          </cell>
        </row>
        <row r="85">
          <cell r="B85" t="str">
            <v>Unity Trust</v>
          </cell>
          <cell r="J85">
            <v>18.97</v>
          </cell>
          <cell r="M85">
            <v>45915</v>
          </cell>
        </row>
        <row r="86">
          <cell r="B86" t="str">
            <v>Unity Trust</v>
          </cell>
          <cell r="J86">
            <v>506.4</v>
          </cell>
          <cell r="M86">
            <v>45918</v>
          </cell>
        </row>
        <row r="87">
          <cell r="B87" t="str">
            <v>Unity Trust</v>
          </cell>
          <cell r="J87">
            <v>360</v>
          </cell>
          <cell r="M87">
            <v>45918</v>
          </cell>
        </row>
        <row r="88">
          <cell r="B88" t="str">
            <v>Unity Trust</v>
          </cell>
          <cell r="J88">
            <v>75</v>
          </cell>
          <cell r="M88">
            <v>45918</v>
          </cell>
        </row>
        <row r="89">
          <cell r="B89" t="str">
            <v>Unity Trust</v>
          </cell>
          <cell r="J89">
            <v>296.39999999999998</v>
          </cell>
          <cell r="M89">
            <v>45918</v>
          </cell>
        </row>
        <row r="90">
          <cell r="B90" t="str">
            <v>Unity Trust</v>
          </cell>
          <cell r="J90">
            <v>1745.73</v>
          </cell>
          <cell r="M90">
            <v>45918</v>
          </cell>
        </row>
        <row r="91">
          <cell r="B91" t="str">
            <v>Unity Trust</v>
          </cell>
          <cell r="J91">
            <v>687.3</v>
          </cell>
          <cell r="M91">
            <v>45918</v>
          </cell>
        </row>
        <row r="92">
          <cell r="B92" t="str">
            <v>Unity Trust</v>
          </cell>
          <cell r="J92">
            <v>886.62</v>
          </cell>
          <cell r="M92">
            <v>45918</v>
          </cell>
        </row>
        <row r="93">
          <cell r="B93" t="str">
            <v>Unity Trust</v>
          </cell>
          <cell r="J93">
            <v>378</v>
          </cell>
          <cell r="M93">
            <v>45918</v>
          </cell>
        </row>
        <row r="94">
          <cell r="B94" t="str">
            <v>Unity Trust</v>
          </cell>
          <cell r="J94">
            <v>35</v>
          </cell>
          <cell r="M94">
            <v>45915</v>
          </cell>
        </row>
        <row r="95">
          <cell r="B95" t="str">
            <v>Unity Trust</v>
          </cell>
          <cell r="J95">
            <v>35</v>
          </cell>
          <cell r="M95">
            <v>45918</v>
          </cell>
        </row>
        <row r="96">
          <cell r="B96" t="str">
            <v>Unity Trust</v>
          </cell>
          <cell r="J96">
            <v>43.2</v>
          </cell>
          <cell r="M96">
            <v>45917</v>
          </cell>
        </row>
        <row r="97">
          <cell r="B97" t="str">
            <v>Unity Trust</v>
          </cell>
          <cell r="J97">
            <v>58.08</v>
          </cell>
          <cell r="M97">
            <v>45931</v>
          </cell>
        </row>
        <row r="98">
          <cell r="B98" t="str">
            <v>Unity Trust</v>
          </cell>
          <cell r="J98">
            <v>163.01</v>
          </cell>
          <cell r="M98">
            <v>45931</v>
          </cell>
        </row>
        <row r="99">
          <cell r="B99" t="str">
            <v>Unity Trust</v>
          </cell>
          <cell r="J99">
            <v>2013.08</v>
          </cell>
          <cell r="M99">
            <v>45933</v>
          </cell>
        </row>
        <row r="100">
          <cell r="B100" t="str">
            <v>Unity Trust</v>
          </cell>
          <cell r="J100">
            <v>22.3</v>
          </cell>
          <cell r="M100">
            <v>45936</v>
          </cell>
        </row>
        <row r="101">
          <cell r="B101" t="str">
            <v>Unity Trust</v>
          </cell>
          <cell r="J101">
            <v>528</v>
          </cell>
          <cell r="M101">
            <v>45943</v>
          </cell>
        </row>
        <row r="102">
          <cell r="B102" t="str">
            <v>Unity Trust</v>
          </cell>
          <cell r="J102">
            <v>35</v>
          </cell>
          <cell r="M102">
            <v>45943</v>
          </cell>
        </row>
        <row r="103">
          <cell r="B103" t="str">
            <v>Unity Trust</v>
          </cell>
          <cell r="J103">
            <v>52.12</v>
          </cell>
          <cell r="M103">
            <v>45947</v>
          </cell>
        </row>
        <row r="104">
          <cell r="B104" t="str">
            <v>Unity Trust</v>
          </cell>
          <cell r="J104">
            <v>1172.46</v>
          </cell>
          <cell r="M104">
            <v>45947</v>
          </cell>
        </row>
        <row r="105">
          <cell r="B105" t="str">
            <v>Unity Trust</v>
          </cell>
          <cell r="J105">
            <v>649.5</v>
          </cell>
          <cell r="M105">
            <v>45947</v>
          </cell>
        </row>
        <row r="106">
          <cell r="B106" t="str">
            <v>Unity Trust</v>
          </cell>
          <cell r="J106">
            <v>570.23</v>
          </cell>
          <cell r="M106">
            <v>45947</v>
          </cell>
        </row>
        <row r="107">
          <cell r="B107" t="str">
            <v>Unity Trust</v>
          </cell>
          <cell r="J107">
            <v>481.03</v>
          </cell>
          <cell r="M107">
            <v>45951</v>
          </cell>
        </row>
        <row r="108">
          <cell r="B108" t="str">
            <v>Unity Trust</v>
          </cell>
          <cell r="J108">
            <v>61.08</v>
          </cell>
          <cell r="M108">
            <v>45951</v>
          </cell>
        </row>
        <row r="109">
          <cell r="B109" t="str">
            <v>Unity Trust</v>
          </cell>
          <cell r="J109">
            <v>60</v>
          </cell>
          <cell r="M109">
            <v>45950</v>
          </cell>
        </row>
        <row r="110">
          <cell r="B110" t="str">
            <v>Unity Trust</v>
          </cell>
          <cell r="J110">
            <v>35</v>
          </cell>
          <cell r="M110">
            <v>45951</v>
          </cell>
        </row>
        <row r="111">
          <cell r="B111" t="str">
            <v>Unity Trust</v>
          </cell>
          <cell r="J111">
            <v>50</v>
          </cell>
          <cell r="M111">
            <v>45951</v>
          </cell>
        </row>
        <row r="112">
          <cell r="B112" t="str">
            <v>Unity Trust</v>
          </cell>
          <cell r="J112">
            <v>53.39</v>
          </cell>
          <cell r="M112">
            <v>45950</v>
          </cell>
        </row>
        <row r="113">
          <cell r="B113" t="str">
            <v>Unity Trust</v>
          </cell>
          <cell r="J113">
            <v>15</v>
          </cell>
          <cell r="M113">
            <v>45951</v>
          </cell>
        </row>
        <row r="114">
          <cell r="B114" t="str">
            <v>Unity Trust</v>
          </cell>
          <cell r="J114">
            <v>592.20000000000005</v>
          </cell>
          <cell r="M114">
            <v>45961</v>
          </cell>
        </row>
        <row r="115">
          <cell r="B115" t="str">
            <v>Unity Trust</v>
          </cell>
          <cell r="J115">
            <v>18</v>
          </cell>
          <cell r="M115">
            <v>45961</v>
          </cell>
        </row>
        <row r="116">
          <cell r="B116" t="str">
            <v>Unity Trust</v>
          </cell>
          <cell r="J116">
            <v>6</v>
          </cell>
          <cell r="M116">
            <v>45961</v>
          </cell>
        </row>
        <row r="117">
          <cell r="B117" t="str">
            <v>Unity Trust</v>
          </cell>
          <cell r="J117">
            <v>58.08</v>
          </cell>
          <cell r="M117">
            <v>45964</v>
          </cell>
        </row>
        <row r="118">
          <cell r="B118" t="str">
            <v>Unity Trust</v>
          </cell>
          <cell r="J118">
            <v>22.3</v>
          </cell>
          <cell r="M118">
            <v>45966</v>
          </cell>
        </row>
        <row r="119">
          <cell r="B119" t="str">
            <v>Unity Trust</v>
          </cell>
          <cell r="J119">
            <v>142</v>
          </cell>
          <cell r="M119">
            <v>45968</v>
          </cell>
        </row>
        <row r="120">
          <cell r="B120" t="str">
            <v>Unity Trust</v>
          </cell>
          <cell r="J120">
            <v>78</v>
          </cell>
          <cell r="M120">
            <v>45968</v>
          </cell>
        </row>
        <row r="121">
          <cell r="B121" t="str">
            <v>Unity Trust</v>
          </cell>
          <cell r="J121">
            <v>70</v>
          </cell>
          <cell r="M121">
            <v>45968</v>
          </cell>
        </row>
        <row r="122">
          <cell r="B122" t="str">
            <v>Unity Trust</v>
          </cell>
          <cell r="J122">
            <v>54.97</v>
          </cell>
          <cell r="M122">
            <v>45979</v>
          </cell>
        </row>
        <row r="123">
          <cell r="B123" t="str">
            <v>Unity Trust</v>
          </cell>
          <cell r="J123">
            <v>640.66999999999996</v>
          </cell>
          <cell r="M123">
            <v>45979</v>
          </cell>
        </row>
        <row r="124">
          <cell r="B124" t="str">
            <v>Unity Trust</v>
          </cell>
          <cell r="J124">
            <v>911.28</v>
          </cell>
          <cell r="M124">
            <v>45979</v>
          </cell>
        </row>
        <row r="125">
          <cell r="B125" t="str">
            <v>Unity Trust</v>
          </cell>
          <cell r="J125">
            <v>649.5</v>
          </cell>
          <cell r="M125">
            <v>45979</v>
          </cell>
        </row>
        <row r="126">
          <cell r="B126" t="str">
            <v>Unity Trust</v>
          </cell>
          <cell r="J126">
            <v>649.04</v>
          </cell>
          <cell r="M126">
            <v>45979</v>
          </cell>
        </row>
        <row r="127">
          <cell r="B127" t="str">
            <v>Unity Trust</v>
          </cell>
          <cell r="J127">
            <v>1298.79</v>
          </cell>
          <cell r="M127">
            <v>45979</v>
          </cell>
        </row>
        <row r="128">
          <cell r="B128" t="str">
            <v>Unity Trust</v>
          </cell>
          <cell r="J128">
            <v>15.79</v>
          </cell>
          <cell r="M128">
            <v>45979</v>
          </cell>
        </row>
        <row r="129">
          <cell r="B129" t="str">
            <v>Unity Trust</v>
          </cell>
          <cell r="J129">
            <v>206.1</v>
          </cell>
          <cell r="M129">
            <v>45981</v>
          </cell>
        </row>
        <row r="130">
          <cell r="B130" t="str">
            <v>Unity Trust</v>
          </cell>
          <cell r="J130">
            <v>600</v>
          </cell>
          <cell r="M130">
            <v>45981</v>
          </cell>
        </row>
        <row r="131">
          <cell r="B131" t="str">
            <v>Unity Trust</v>
          </cell>
          <cell r="J131">
            <v>600</v>
          </cell>
          <cell r="M131">
            <v>45981</v>
          </cell>
        </row>
        <row r="132">
          <cell r="B132" t="str">
            <v>Unity Trust</v>
          </cell>
          <cell r="J132">
            <v>31.92</v>
          </cell>
          <cell r="M132">
            <v>45981</v>
          </cell>
        </row>
        <row r="133">
          <cell r="B133" t="str">
            <v>Unity Trust</v>
          </cell>
          <cell r="J133">
            <v>47</v>
          </cell>
          <cell r="M133">
            <v>45982</v>
          </cell>
        </row>
        <row r="134">
          <cell r="B134" t="str">
            <v>Unity Trust</v>
          </cell>
          <cell r="J134">
            <v>345</v>
          </cell>
          <cell r="M134">
            <v>45982</v>
          </cell>
        </row>
        <row r="135">
          <cell r="B135" t="str">
            <v>Unity Trust</v>
          </cell>
          <cell r="J135">
            <v>293.23</v>
          </cell>
          <cell r="M135">
            <v>45982</v>
          </cell>
        </row>
        <row r="136">
          <cell r="B136" t="str">
            <v>Unity Trust</v>
          </cell>
          <cell r="J136">
            <v>84</v>
          </cell>
          <cell r="M136">
            <v>45985</v>
          </cell>
        </row>
        <row r="137">
          <cell r="B137" t="str">
            <v>Unity Trust</v>
          </cell>
          <cell r="J137">
            <v>36</v>
          </cell>
          <cell r="M137">
            <v>45985</v>
          </cell>
        </row>
        <row r="138">
          <cell r="B138" t="str">
            <v>Unity Trust</v>
          </cell>
          <cell r="J138">
            <v>14</v>
          </cell>
          <cell r="M138">
            <v>45986</v>
          </cell>
        </row>
        <row r="139">
          <cell r="B139" t="str">
            <v>Unity Trust</v>
          </cell>
          <cell r="J139">
            <v>62.78</v>
          </cell>
          <cell r="M139">
            <v>45986</v>
          </cell>
        </row>
        <row r="140">
          <cell r="B140" t="str">
            <v>Unity Trust</v>
          </cell>
          <cell r="J140">
            <v>6</v>
          </cell>
          <cell r="M140">
            <v>45991</v>
          </cell>
        </row>
        <row r="141">
          <cell r="B141" t="str">
            <v>Unity Trust</v>
          </cell>
          <cell r="J141">
            <v>60.72</v>
          </cell>
          <cell r="M141">
            <v>45992</v>
          </cell>
        </row>
        <row r="142">
          <cell r="B142" t="str">
            <v>Unity Trust</v>
          </cell>
          <cell r="J142">
            <v>22.3</v>
          </cell>
          <cell r="M142">
            <v>45999</v>
          </cell>
        </row>
        <row r="143">
          <cell r="B143" t="str">
            <v>Unity Trust</v>
          </cell>
          <cell r="J143">
            <v>30</v>
          </cell>
          <cell r="M143">
            <v>46007</v>
          </cell>
        </row>
        <row r="144">
          <cell r="B144" t="str">
            <v>Unity Trust</v>
          </cell>
          <cell r="J144">
            <v>777.09</v>
          </cell>
          <cell r="M144">
            <v>46007</v>
          </cell>
        </row>
        <row r="145">
          <cell r="B145" t="str">
            <v>Unity Trust</v>
          </cell>
          <cell r="J145">
            <v>1513.97</v>
          </cell>
          <cell r="M145">
            <v>46007</v>
          </cell>
        </row>
        <row r="146">
          <cell r="B146" t="str">
            <v>Unity Trust</v>
          </cell>
          <cell r="J146">
            <v>14</v>
          </cell>
          <cell r="M146">
            <v>46007</v>
          </cell>
        </row>
        <row r="147">
          <cell r="B147" t="str">
            <v>Unity Trust</v>
          </cell>
          <cell r="J147">
            <v>640.66999999999996</v>
          </cell>
          <cell r="M147">
            <v>46007</v>
          </cell>
        </row>
        <row r="148">
          <cell r="B148" t="str">
            <v>Unity Trust</v>
          </cell>
          <cell r="J148">
            <v>649.5</v>
          </cell>
          <cell r="M148">
            <v>46007</v>
          </cell>
        </row>
        <row r="149">
          <cell r="B149" t="str">
            <v>Unity Trust</v>
          </cell>
          <cell r="J149">
            <v>61.59</v>
          </cell>
          <cell r="M149">
            <v>46008</v>
          </cell>
        </row>
        <row r="150">
          <cell r="B150" t="str">
            <v>Unity Trust</v>
          </cell>
          <cell r="J150">
            <v>161.25</v>
          </cell>
          <cell r="M150">
            <v>46014</v>
          </cell>
        </row>
        <row r="151">
          <cell r="B151" t="str">
            <v>Unity Trust</v>
          </cell>
          <cell r="J151">
            <v>162.54</v>
          </cell>
          <cell r="M151">
            <v>46021</v>
          </cell>
        </row>
        <row r="152">
          <cell r="B152" t="str">
            <v>Unity Trust</v>
          </cell>
          <cell r="J152">
            <v>6</v>
          </cell>
          <cell r="M152">
            <v>46022</v>
          </cell>
        </row>
        <row r="153">
          <cell r="B153" t="str">
            <v>Unity Trust</v>
          </cell>
          <cell r="J153">
            <v>60.72</v>
          </cell>
          <cell r="M153">
            <v>46024</v>
          </cell>
        </row>
        <row r="154">
          <cell r="B154" t="str">
            <v>Unity Trust</v>
          </cell>
          <cell r="J154">
            <v>22.3</v>
          </cell>
          <cell r="M154">
            <v>46027</v>
          </cell>
        </row>
        <row r="155">
          <cell r="B155" t="str">
            <v>Unity Trust</v>
          </cell>
          <cell r="J155">
            <v>43.21</v>
          </cell>
          <cell r="M155">
            <v>46034</v>
          </cell>
        </row>
        <row r="156">
          <cell r="B156" t="str">
            <v>Unity Trust</v>
          </cell>
          <cell r="J156">
            <v>10</v>
          </cell>
          <cell r="M156">
            <v>46041</v>
          </cell>
        </row>
        <row r="157">
          <cell r="B157" t="str">
            <v>Unity Trust</v>
          </cell>
          <cell r="J157">
            <v>777.09</v>
          </cell>
          <cell r="M157">
            <v>46041</v>
          </cell>
        </row>
        <row r="158">
          <cell r="B158" t="str">
            <v>Unity Trust</v>
          </cell>
          <cell r="J158">
            <v>1447.69</v>
          </cell>
          <cell r="M158">
            <v>46041</v>
          </cell>
        </row>
        <row r="159">
          <cell r="B159" t="str">
            <v>Unity Trust</v>
          </cell>
          <cell r="J159">
            <v>640.66999999999996</v>
          </cell>
          <cell r="M159">
            <v>46041</v>
          </cell>
        </row>
        <row r="160">
          <cell r="B160" t="str">
            <v>Unity Trust</v>
          </cell>
          <cell r="J160">
            <v>649.5</v>
          </cell>
          <cell r="M160">
            <v>46041</v>
          </cell>
        </row>
        <row r="161">
          <cell r="B161" t="str">
            <v>Unity Trust</v>
          </cell>
          <cell r="J161">
            <v>263.60000000000002</v>
          </cell>
          <cell r="M161">
            <v>46044</v>
          </cell>
        </row>
        <row r="162">
          <cell r="B162" t="str">
            <v>Unity Trust</v>
          </cell>
          <cell r="J162">
            <v>54.68</v>
          </cell>
          <cell r="M162">
            <v>46042</v>
          </cell>
        </row>
        <row r="163">
          <cell r="B163" t="str">
            <v>Unity Trust</v>
          </cell>
          <cell r="J163">
            <v>6</v>
          </cell>
          <cell r="M163">
            <v>46053</v>
          </cell>
        </row>
        <row r="164">
          <cell r="B164" t="str">
            <v>Unity Trust</v>
          </cell>
          <cell r="J164">
            <v>11.98</v>
          </cell>
          <cell r="M164">
            <v>46041</v>
          </cell>
        </row>
        <row r="165">
          <cell r="B165" t="str">
            <v>Unity Trust</v>
          </cell>
          <cell r="J165">
            <v>29.8</v>
          </cell>
          <cell r="M165">
            <v>46041</v>
          </cell>
        </row>
        <row r="166">
          <cell r="B166" t="str">
            <v>Unity Trust</v>
          </cell>
          <cell r="J166">
            <v>506.4</v>
          </cell>
          <cell r="M166">
            <v>46041</v>
          </cell>
        </row>
        <row r="167">
          <cell r="B167" t="str">
            <v>Unity Trust</v>
          </cell>
          <cell r="J167">
            <v>40.25</v>
          </cell>
          <cell r="M167">
            <v>46041</v>
          </cell>
        </row>
        <row r="168">
          <cell r="B168" t="str">
            <v>Unity Trust</v>
          </cell>
          <cell r="J168">
            <v>100</v>
          </cell>
          <cell r="M168">
            <v>46041</v>
          </cell>
        </row>
        <row r="169">
          <cell r="B169" t="str">
            <v>Unity Trust</v>
          </cell>
          <cell r="J169">
            <v>40</v>
          </cell>
          <cell r="M169">
            <v>46041</v>
          </cell>
        </row>
        <row r="170">
          <cell r="B170" t="str">
            <v>Unity Trust</v>
          </cell>
          <cell r="J170">
            <v>506.4</v>
          </cell>
          <cell r="M170">
            <v>46044</v>
          </cell>
        </row>
        <row r="171">
          <cell r="B171" t="str">
            <v>Unity Trust</v>
          </cell>
          <cell r="J171">
            <v>162.54</v>
          </cell>
        </row>
        <row r="172">
          <cell r="B172" t="str">
            <v>Unity Trust</v>
          </cell>
          <cell r="J172">
            <v>1341.71</v>
          </cell>
        </row>
        <row r="173">
          <cell r="B173" t="str">
            <v>Unity Trust</v>
          </cell>
          <cell r="J173">
            <v>60.72</v>
          </cell>
        </row>
      </sheetData>
      <sheetData sheetId="2">
        <row r="1">
          <cell r="B1" t="str">
            <v>Billinge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Bank
Date</v>
          </cell>
          <cell r="H4" t="str">
            <v>Amount</v>
          </cell>
        </row>
        <row r="5">
          <cell r="B5" t="str">
            <v>Unity Trust</v>
          </cell>
          <cell r="E5">
            <v>45748</v>
          </cell>
          <cell r="H5">
            <v>75</v>
          </cell>
        </row>
        <row r="6">
          <cell r="B6" t="str">
            <v>Unity Trust</v>
          </cell>
          <cell r="E6">
            <v>45749</v>
          </cell>
          <cell r="H6">
            <v>62.4</v>
          </cell>
        </row>
        <row r="7">
          <cell r="B7" t="str">
            <v>Unity Trust</v>
          </cell>
          <cell r="E7">
            <v>45757</v>
          </cell>
          <cell r="H7">
            <v>28778.86</v>
          </cell>
        </row>
        <row r="8">
          <cell r="B8" t="str">
            <v>Unity Trust</v>
          </cell>
          <cell r="E8">
            <v>45761</v>
          </cell>
          <cell r="H8">
            <v>83</v>
          </cell>
        </row>
        <row r="9">
          <cell r="B9" t="str">
            <v>Unity Trust</v>
          </cell>
          <cell r="E9">
            <v>45764</v>
          </cell>
          <cell r="H9">
            <v>20.75</v>
          </cell>
        </row>
        <row r="10">
          <cell r="B10" t="str">
            <v>Unity Trust</v>
          </cell>
          <cell r="E10">
            <v>45776</v>
          </cell>
          <cell r="H10">
            <v>51.9</v>
          </cell>
        </row>
        <row r="11">
          <cell r="B11" t="str">
            <v>Unity Trust</v>
          </cell>
          <cell r="E11">
            <v>45778</v>
          </cell>
          <cell r="H11">
            <v>103.75</v>
          </cell>
        </row>
        <row r="12">
          <cell r="B12" t="str">
            <v>Unity Trust</v>
          </cell>
          <cell r="E12">
            <v>45783</v>
          </cell>
          <cell r="H12">
            <v>56.25</v>
          </cell>
        </row>
        <row r="13">
          <cell r="B13" t="str">
            <v>Unity Trust</v>
          </cell>
          <cell r="E13">
            <v>45784</v>
          </cell>
          <cell r="H13">
            <v>93.75</v>
          </cell>
        </row>
        <row r="14">
          <cell r="B14" t="str">
            <v>Unity Trust</v>
          </cell>
          <cell r="E14">
            <v>45784</v>
          </cell>
          <cell r="H14">
            <v>75</v>
          </cell>
        </row>
        <row r="15">
          <cell r="B15" t="str">
            <v>Unity Trust</v>
          </cell>
          <cell r="E15">
            <v>45784</v>
          </cell>
          <cell r="H15">
            <v>52</v>
          </cell>
        </row>
        <row r="16">
          <cell r="B16" t="str">
            <v>Unity Trust</v>
          </cell>
          <cell r="E16">
            <v>45785</v>
          </cell>
          <cell r="H16">
            <v>75</v>
          </cell>
        </row>
        <row r="17">
          <cell r="B17" t="str">
            <v>Unity Trust</v>
          </cell>
          <cell r="E17">
            <v>45789</v>
          </cell>
          <cell r="H17">
            <v>103.75</v>
          </cell>
        </row>
        <row r="18">
          <cell r="B18" t="str">
            <v>Unity Trust</v>
          </cell>
          <cell r="E18">
            <v>45789</v>
          </cell>
          <cell r="H18">
            <v>37.5</v>
          </cell>
        </row>
        <row r="19">
          <cell r="B19" t="str">
            <v>Unity Trust</v>
          </cell>
          <cell r="E19">
            <v>45790</v>
          </cell>
          <cell r="H19">
            <v>46.8</v>
          </cell>
        </row>
        <row r="20">
          <cell r="B20" t="str">
            <v>Unity Trust</v>
          </cell>
          <cell r="E20">
            <v>45808</v>
          </cell>
          <cell r="H20">
            <v>238.59</v>
          </cell>
        </row>
        <row r="21">
          <cell r="B21" t="str">
            <v>Unity Trust</v>
          </cell>
          <cell r="E21">
            <v>45814</v>
          </cell>
          <cell r="H21">
            <v>20.75</v>
          </cell>
        </row>
        <row r="22">
          <cell r="B22" t="str">
            <v>Unity Trust</v>
          </cell>
          <cell r="E22">
            <v>45817</v>
          </cell>
          <cell r="H22">
            <v>25.95</v>
          </cell>
        </row>
        <row r="23">
          <cell r="B23" t="str">
            <v>Unity Trust</v>
          </cell>
          <cell r="E23">
            <v>45817</v>
          </cell>
          <cell r="H23">
            <v>83</v>
          </cell>
        </row>
        <row r="24">
          <cell r="B24" t="str">
            <v>Unity Trust</v>
          </cell>
          <cell r="E24">
            <v>45819</v>
          </cell>
          <cell r="H24">
            <v>75</v>
          </cell>
        </row>
        <row r="25">
          <cell r="B25" t="str">
            <v>Unity Trust</v>
          </cell>
          <cell r="E25">
            <v>45820</v>
          </cell>
          <cell r="H25">
            <v>28778.86</v>
          </cell>
        </row>
        <row r="26">
          <cell r="B26" t="str">
            <v>Unity Trust</v>
          </cell>
          <cell r="E26">
            <v>45820</v>
          </cell>
          <cell r="H26">
            <v>46.8</v>
          </cell>
        </row>
        <row r="27">
          <cell r="B27" t="str">
            <v>Unity Trust</v>
          </cell>
          <cell r="E27">
            <v>45821</v>
          </cell>
          <cell r="H27">
            <v>83</v>
          </cell>
        </row>
        <row r="28">
          <cell r="B28" t="str">
            <v>Unity Trust</v>
          </cell>
          <cell r="E28">
            <v>45824</v>
          </cell>
          <cell r="H28">
            <v>93.75</v>
          </cell>
        </row>
        <row r="29">
          <cell r="B29" t="str">
            <v>Unity Trust</v>
          </cell>
          <cell r="E29">
            <v>45824</v>
          </cell>
          <cell r="H29">
            <v>41.6</v>
          </cell>
        </row>
        <row r="30">
          <cell r="B30" t="str">
            <v>Unity Trust</v>
          </cell>
          <cell r="E30">
            <v>45835</v>
          </cell>
          <cell r="H30">
            <v>10.8</v>
          </cell>
        </row>
        <row r="31">
          <cell r="B31" t="str">
            <v>Unity Trust</v>
          </cell>
          <cell r="E31">
            <v>45833</v>
          </cell>
          <cell r="H31">
            <v>2042.83</v>
          </cell>
        </row>
        <row r="32">
          <cell r="B32" t="str">
            <v>Unity Trust</v>
          </cell>
          <cell r="E32">
            <v>45841</v>
          </cell>
          <cell r="H32">
            <v>31.2</v>
          </cell>
        </row>
        <row r="33">
          <cell r="B33" t="str">
            <v>Unity Trust</v>
          </cell>
          <cell r="E33">
            <v>45842</v>
          </cell>
          <cell r="H33">
            <v>25.95</v>
          </cell>
        </row>
        <row r="34">
          <cell r="B34" t="str">
            <v>Unity Trust</v>
          </cell>
          <cell r="E34">
            <v>45842</v>
          </cell>
          <cell r="H34">
            <v>20.75</v>
          </cell>
        </row>
        <row r="35">
          <cell r="B35" t="str">
            <v>Unity Trust</v>
          </cell>
          <cell r="E35">
            <v>45842</v>
          </cell>
          <cell r="H35">
            <v>62.4</v>
          </cell>
        </row>
        <row r="36">
          <cell r="B36" t="str">
            <v>Unity Trust</v>
          </cell>
          <cell r="E36">
            <v>45852</v>
          </cell>
          <cell r="H36">
            <v>83</v>
          </cell>
        </row>
        <row r="37">
          <cell r="B37" t="str">
            <v>Unity Trust</v>
          </cell>
          <cell r="E37">
            <v>45854</v>
          </cell>
          <cell r="H37">
            <v>75</v>
          </cell>
        </row>
        <row r="38">
          <cell r="B38" t="str">
            <v>Unity Trust</v>
          </cell>
          <cell r="E38">
            <v>45854</v>
          </cell>
          <cell r="H38">
            <v>83</v>
          </cell>
        </row>
        <row r="39">
          <cell r="B39" t="str">
            <v>Unity Trust</v>
          </cell>
          <cell r="E39">
            <v>45876</v>
          </cell>
          <cell r="H39">
            <v>41.6</v>
          </cell>
        </row>
        <row r="40">
          <cell r="B40" t="str">
            <v>Unity Trust</v>
          </cell>
          <cell r="E40">
            <v>45877</v>
          </cell>
          <cell r="H40">
            <v>51.9</v>
          </cell>
        </row>
        <row r="41">
          <cell r="B41" t="str">
            <v>Unity Trust</v>
          </cell>
          <cell r="E41">
            <v>45881</v>
          </cell>
          <cell r="H41">
            <v>31.2</v>
          </cell>
        </row>
        <row r="42">
          <cell r="B42" t="str">
            <v>Unity Trust</v>
          </cell>
          <cell r="E42">
            <v>45880</v>
          </cell>
          <cell r="H42">
            <v>56.25</v>
          </cell>
        </row>
        <row r="43">
          <cell r="B43" t="str">
            <v>Unity Trust</v>
          </cell>
          <cell r="E43">
            <v>45891</v>
          </cell>
          <cell r="H43">
            <v>103.75</v>
          </cell>
        </row>
        <row r="44">
          <cell r="B44" t="str">
            <v>Unity Trust</v>
          </cell>
          <cell r="E44">
            <v>45877</v>
          </cell>
          <cell r="H44">
            <v>4000</v>
          </cell>
        </row>
        <row r="45">
          <cell r="B45" t="str">
            <v>Unity Trust</v>
          </cell>
          <cell r="E45">
            <v>45880</v>
          </cell>
          <cell r="H45">
            <v>75</v>
          </cell>
        </row>
        <row r="46">
          <cell r="B46" t="str">
            <v>Unity Trust</v>
          </cell>
          <cell r="E46">
            <v>45891</v>
          </cell>
          <cell r="H46">
            <v>75</v>
          </cell>
        </row>
        <row r="47">
          <cell r="B47" t="str">
            <v>Unity Trust</v>
          </cell>
          <cell r="E47">
            <v>45891</v>
          </cell>
          <cell r="H47">
            <v>75</v>
          </cell>
        </row>
        <row r="48">
          <cell r="B48" t="str">
            <v>Unity Trust</v>
          </cell>
          <cell r="E48">
            <v>45891</v>
          </cell>
          <cell r="H48">
            <v>37.5</v>
          </cell>
        </row>
        <row r="49">
          <cell r="B49" t="str">
            <v>Unity Trust</v>
          </cell>
          <cell r="E49">
            <v>45891</v>
          </cell>
          <cell r="H49">
            <v>75</v>
          </cell>
        </row>
        <row r="50">
          <cell r="B50" t="str">
            <v>Unity Trust</v>
          </cell>
          <cell r="E50">
            <v>45895</v>
          </cell>
          <cell r="H50">
            <v>75</v>
          </cell>
        </row>
        <row r="51">
          <cell r="B51" t="str">
            <v>Unity Trust</v>
          </cell>
          <cell r="E51">
            <v>45905</v>
          </cell>
          <cell r="H51">
            <v>20.75</v>
          </cell>
        </row>
        <row r="52">
          <cell r="B52" t="str">
            <v>Unity Trust</v>
          </cell>
          <cell r="E52">
            <v>45909</v>
          </cell>
          <cell r="H52">
            <v>31.2</v>
          </cell>
        </row>
        <row r="53">
          <cell r="B53" t="str">
            <v>Unity Trust</v>
          </cell>
          <cell r="E53">
            <v>45917</v>
          </cell>
          <cell r="H53">
            <v>83</v>
          </cell>
        </row>
        <row r="54">
          <cell r="B54" t="str">
            <v>Unity Trust</v>
          </cell>
          <cell r="E54">
            <v>45912</v>
          </cell>
          <cell r="H54">
            <v>114.15</v>
          </cell>
        </row>
        <row r="55">
          <cell r="B55" t="str">
            <v>Unity Trust</v>
          </cell>
          <cell r="E55">
            <v>45929</v>
          </cell>
          <cell r="H55">
            <v>83</v>
          </cell>
        </row>
        <row r="56">
          <cell r="B56" t="str">
            <v>Unity Trust</v>
          </cell>
          <cell r="E56">
            <v>45932</v>
          </cell>
          <cell r="H56">
            <v>31.2</v>
          </cell>
        </row>
        <row r="57">
          <cell r="B57" t="str">
            <v>Unity Trust</v>
          </cell>
          <cell r="E57">
            <v>45932</v>
          </cell>
          <cell r="H57">
            <v>10.8</v>
          </cell>
        </row>
        <row r="58">
          <cell r="B58" t="str">
            <v>Unity Trust</v>
          </cell>
          <cell r="E58">
            <v>45932</v>
          </cell>
          <cell r="H58">
            <v>77.849999999999994</v>
          </cell>
        </row>
        <row r="59">
          <cell r="B59" t="str">
            <v>Unity Trust</v>
          </cell>
          <cell r="E59">
            <v>45932</v>
          </cell>
          <cell r="H59">
            <v>41.5</v>
          </cell>
        </row>
        <row r="60">
          <cell r="B60" t="str">
            <v>Unity Trust</v>
          </cell>
          <cell r="E60">
            <v>45936</v>
          </cell>
          <cell r="H60">
            <v>56.25</v>
          </cell>
        </row>
        <row r="61">
          <cell r="B61" t="str">
            <v>Unity Trust</v>
          </cell>
          <cell r="E61">
            <v>45940</v>
          </cell>
          <cell r="H61">
            <v>46.8</v>
          </cell>
        </row>
        <row r="62">
          <cell r="B62" t="str">
            <v>Unity Trust</v>
          </cell>
          <cell r="E62">
            <v>45945</v>
          </cell>
          <cell r="H62">
            <v>103.75</v>
          </cell>
        </row>
        <row r="63">
          <cell r="B63" t="str">
            <v>Unity Trust</v>
          </cell>
          <cell r="E63">
            <v>45950</v>
          </cell>
          <cell r="H63">
            <v>240</v>
          </cell>
        </row>
        <row r="64">
          <cell r="B64" t="str">
            <v>Unity Trust</v>
          </cell>
          <cell r="E64">
            <v>45950</v>
          </cell>
          <cell r="H64">
            <v>83</v>
          </cell>
        </row>
        <row r="65">
          <cell r="B65" t="str">
            <v>Unity Trust</v>
          </cell>
          <cell r="E65">
            <v>45953</v>
          </cell>
          <cell r="H65">
            <v>379</v>
          </cell>
        </row>
        <row r="66">
          <cell r="B66" t="str">
            <v>Unity Trust</v>
          </cell>
          <cell r="E66">
            <v>45960</v>
          </cell>
          <cell r="H66">
            <v>93.75</v>
          </cell>
        </row>
        <row r="67">
          <cell r="B67" t="str">
            <v>Unity Trust</v>
          </cell>
          <cell r="E67">
            <v>45953</v>
          </cell>
          <cell r="H67">
            <v>77.849999999999994</v>
          </cell>
        </row>
        <row r="68">
          <cell r="B68" t="str">
            <v>Unity Trust</v>
          </cell>
          <cell r="E68">
            <v>45964</v>
          </cell>
          <cell r="H68">
            <v>75</v>
          </cell>
        </row>
        <row r="69">
          <cell r="B69" t="str">
            <v>Unity Trust</v>
          </cell>
          <cell r="E69">
            <v>45964</v>
          </cell>
          <cell r="H69">
            <v>62.25</v>
          </cell>
        </row>
        <row r="70">
          <cell r="B70" t="str">
            <v>Unity Trust</v>
          </cell>
          <cell r="E70">
            <v>45965</v>
          </cell>
          <cell r="H70">
            <v>31.2</v>
          </cell>
        </row>
        <row r="71">
          <cell r="B71" t="str">
            <v>Unity Trust</v>
          </cell>
          <cell r="E71">
            <v>45964</v>
          </cell>
          <cell r="H71">
            <v>75</v>
          </cell>
        </row>
        <row r="72">
          <cell r="B72" t="str">
            <v>Unity Trust</v>
          </cell>
          <cell r="E72">
            <v>45966</v>
          </cell>
          <cell r="H72">
            <v>56.25</v>
          </cell>
        </row>
        <row r="73">
          <cell r="B73" t="str">
            <v>Unity Trust</v>
          </cell>
          <cell r="E73">
            <v>45971</v>
          </cell>
          <cell r="H73">
            <v>75</v>
          </cell>
        </row>
        <row r="74">
          <cell r="B74" t="str">
            <v>Unity Trust</v>
          </cell>
          <cell r="E74">
            <v>45971</v>
          </cell>
          <cell r="H74">
            <v>75</v>
          </cell>
        </row>
        <row r="75">
          <cell r="B75" t="str">
            <v>Unity Trust</v>
          </cell>
          <cell r="E75">
            <v>45971</v>
          </cell>
          <cell r="H75">
            <v>75</v>
          </cell>
        </row>
        <row r="76">
          <cell r="B76" t="str">
            <v>Unity Trust</v>
          </cell>
          <cell r="E76">
            <v>45974</v>
          </cell>
          <cell r="H76">
            <v>62.4</v>
          </cell>
        </row>
        <row r="77">
          <cell r="B77" t="str">
            <v>Unity Trust</v>
          </cell>
          <cell r="E77">
            <v>45975</v>
          </cell>
          <cell r="H77">
            <v>83</v>
          </cell>
        </row>
        <row r="78">
          <cell r="B78" t="str">
            <v>Unity Trust</v>
          </cell>
          <cell r="E78">
            <v>45985</v>
          </cell>
          <cell r="H78">
            <v>90</v>
          </cell>
        </row>
        <row r="79">
          <cell r="B79" t="str">
            <v>Unity Trust</v>
          </cell>
          <cell r="E79">
            <v>45985</v>
          </cell>
          <cell r="H79">
            <v>10.4</v>
          </cell>
        </row>
        <row r="80">
          <cell r="B80" t="str">
            <v>Unity Trust</v>
          </cell>
          <cell r="E80">
            <v>46002</v>
          </cell>
          <cell r="H80">
            <v>56.25</v>
          </cell>
        </row>
        <row r="81">
          <cell r="B81" t="str">
            <v>Unity Trust</v>
          </cell>
          <cell r="E81">
            <v>46002</v>
          </cell>
          <cell r="H81">
            <v>93.75</v>
          </cell>
        </row>
        <row r="82">
          <cell r="B82" t="str">
            <v>Unity Trust</v>
          </cell>
          <cell r="E82">
            <v>46009</v>
          </cell>
          <cell r="H82">
            <v>62.4</v>
          </cell>
        </row>
        <row r="83">
          <cell r="B83" t="str">
            <v>Unity Trust</v>
          </cell>
          <cell r="E83">
            <v>46022</v>
          </cell>
          <cell r="H83">
            <v>75</v>
          </cell>
        </row>
        <row r="84">
          <cell r="B84" t="str">
            <v>Unity Trust</v>
          </cell>
          <cell r="E84">
            <v>46022</v>
          </cell>
          <cell r="H84">
            <v>37.5</v>
          </cell>
        </row>
        <row r="85">
          <cell r="B85" t="str">
            <v>Unity Trust</v>
          </cell>
          <cell r="E85">
            <v>46027</v>
          </cell>
          <cell r="H85">
            <v>145.4</v>
          </cell>
        </row>
        <row r="86">
          <cell r="B86" t="str">
            <v>Unity Trust</v>
          </cell>
          <cell r="E86">
            <v>46027</v>
          </cell>
          <cell r="H86">
            <v>20.75</v>
          </cell>
        </row>
        <row r="87">
          <cell r="B87" t="str">
            <v>Unity Trust</v>
          </cell>
          <cell r="E87">
            <v>46027</v>
          </cell>
          <cell r="H87">
            <v>103.75</v>
          </cell>
        </row>
        <row r="88">
          <cell r="B88" t="str">
            <v>Unity Trust</v>
          </cell>
          <cell r="E88">
            <v>46027</v>
          </cell>
          <cell r="H88">
            <v>103.75</v>
          </cell>
        </row>
        <row r="89">
          <cell r="B89" t="str">
            <v>Unity Trust</v>
          </cell>
          <cell r="E89">
            <v>46028</v>
          </cell>
          <cell r="H89">
            <v>93.75</v>
          </cell>
        </row>
        <row r="90">
          <cell r="B90" t="str">
            <v>Unity Trust</v>
          </cell>
          <cell r="E90">
            <v>46028</v>
          </cell>
          <cell r="H90">
            <v>56.25</v>
          </cell>
        </row>
        <row r="91">
          <cell r="B91" t="str">
            <v>Unity Trust</v>
          </cell>
          <cell r="E91">
            <v>46034</v>
          </cell>
          <cell r="H91">
            <v>57.15</v>
          </cell>
        </row>
        <row r="92">
          <cell r="B92" t="str">
            <v>Unity Trust</v>
          </cell>
          <cell r="E92">
            <v>46027</v>
          </cell>
          <cell r="H92">
            <v>83</v>
          </cell>
        </row>
        <row r="93">
          <cell r="B93" t="str">
            <v>Unity Trust</v>
          </cell>
          <cell r="E93">
            <v>46027</v>
          </cell>
          <cell r="H93">
            <v>43</v>
          </cell>
        </row>
        <row r="94">
          <cell r="B94" t="str">
            <v>Unity Trust</v>
          </cell>
          <cell r="E94">
            <v>46037</v>
          </cell>
          <cell r="H94">
            <v>20.85</v>
          </cell>
        </row>
        <row r="95">
          <cell r="B95" t="str">
            <v>Unity Trust</v>
          </cell>
          <cell r="E95">
            <v>46037</v>
          </cell>
          <cell r="H95">
            <v>20.75</v>
          </cell>
        </row>
        <row r="96">
          <cell r="B96" t="str">
            <v>Unity Trust</v>
          </cell>
          <cell r="E96">
            <v>46044</v>
          </cell>
          <cell r="H96">
            <v>10.4</v>
          </cell>
        </row>
        <row r="97">
          <cell r="B97" t="str">
            <v>Unity Trust</v>
          </cell>
          <cell r="E97">
            <v>46041</v>
          </cell>
          <cell r="H97">
            <v>4000</v>
          </cell>
        </row>
        <row r="99">
          <cell r="B99" t="str">
            <v>Unity Trust</v>
          </cell>
          <cell r="H99">
            <v>75</v>
          </cell>
        </row>
        <row r="100">
          <cell r="B100" t="str">
            <v>Unity Trust</v>
          </cell>
          <cell r="H100">
            <v>37.5</v>
          </cell>
        </row>
        <row r="101">
          <cell r="B101" t="str">
            <v>Unity Trust</v>
          </cell>
          <cell r="H101">
            <v>75</v>
          </cell>
        </row>
        <row r="105">
          <cell r="B105" t="str">
            <v>Unity Trust</v>
          </cell>
          <cell r="E105" t="str">
            <v>Dec</v>
          </cell>
        </row>
        <row r="106">
          <cell r="B106" t="str">
            <v>Unity Trust</v>
          </cell>
          <cell r="E106" t="str">
            <v>Dec</v>
          </cell>
        </row>
      </sheetData>
      <sheetData sheetId="3">
        <row r="1">
          <cell r="B1" t="str">
            <v>Billinge Parish Council</v>
          </cell>
        </row>
        <row r="2">
          <cell r="B2" t="str">
            <v>Bank Transfers</v>
          </cell>
        </row>
        <row r="4">
          <cell r="B4" t="str">
            <v>Bank
Date</v>
          </cell>
          <cell r="C4" t="str">
            <v>From Account</v>
          </cell>
          <cell r="D4" t="str">
            <v>To Account</v>
          </cell>
          <cell r="E4" t="str">
            <v>Amount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Parish Information</v>
          </cell>
        </row>
        <row r="2">
          <cell r="B2" t="str">
            <v>Council Name</v>
          </cell>
          <cell r="C2" t="str">
            <v>Billinge</v>
          </cell>
        </row>
        <row r="3">
          <cell r="B3" t="str">
            <v>Electorate</v>
          </cell>
          <cell r="C3">
            <v>500</v>
          </cell>
        </row>
        <row r="4">
          <cell r="B4" t="str">
            <v>S.137  per Head</v>
          </cell>
          <cell r="C4">
            <v>11.1</v>
          </cell>
        </row>
        <row r="6">
          <cell r="B6" t="str">
            <v>Financial Dates</v>
          </cell>
        </row>
        <row r="7">
          <cell r="B7" t="str">
            <v>Year Start</v>
          </cell>
          <cell r="C7">
            <v>45748</v>
          </cell>
        </row>
        <row r="8">
          <cell r="B8" t="str">
            <v>Year End</v>
          </cell>
          <cell r="C8">
            <v>46112</v>
          </cell>
        </row>
        <row r="9">
          <cell r="B9" t="str">
            <v>Last Year</v>
          </cell>
          <cell r="C9" t="str">
            <v>2024-25</v>
          </cell>
        </row>
        <row r="10">
          <cell r="B10" t="str">
            <v>Current Year</v>
          </cell>
          <cell r="C10" t="str">
            <v>2025-26</v>
          </cell>
        </row>
        <row r="11">
          <cell r="B11" t="str">
            <v>Next Year</v>
          </cell>
          <cell r="C11" t="str">
            <v>2026-27</v>
          </cell>
        </row>
        <row r="13">
          <cell r="B13" t="str">
            <v>Account Name</v>
          </cell>
          <cell r="C13" t="str">
            <v>Balance</v>
          </cell>
        </row>
        <row r="14">
          <cell r="C14">
            <v>45748</v>
          </cell>
        </row>
        <row r="15">
          <cell r="B15" t="str">
            <v>Unity Trust</v>
          </cell>
          <cell r="C15">
            <v>86039.37</v>
          </cell>
        </row>
        <row r="16">
          <cell r="B16" t="str">
            <v>Spare Account</v>
          </cell>
          <cell r="C16">
            <v>0</v>
          </cell>
        </row>
        <row r="17">
          <cell r="B17" t="str">
            <v>Total</v>
          </cell>
          <cell r="C17">
            <v>86039.37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8B47-2F1F-4406-AF9C-04BCE189B1AB}">
  <dimension ref="A1:T20"/>
  <sheetViews>
    <sheetView tabSelected="1" workbookViewId="0">
      <selection activeCell="I24" sqref="I24"/>
    </sheetView>
  </sheetViews>
  <sheetFormatPr defaultColWidth="8.88671875" defaultRowHeight="13.8" x14ac:dyDescent="0.3"/>
  <cols>
    <col min="1" max="1" width="2.6640625" style="5" customWidth="1"/>
    <col min="2" max="2" width="10.88671875" style="9" customWidth="1"/>
    <col min="3" max="3" width="5.6640625" style="9" hidden="1" customWidth="1"/>
    <col min="4" max="4" width="9.44140625" style="5" bestFit="1" customWidth="1"/>
    <col min="5" max="5" width="11" style="5" bestFit="1" customWidth="1"/>
    <col min="6" max="6" width="9.109375" style="5" bestFit="1" customWidth="1"/>
    <col min="7" max="7" width="9.44140625" style="5" bestFit="1" customWidth="1"/>
    <col min="8" max="9" width="10.33203125" style="5" bestFit="1" customWidth="1"/>
    <col min="10" max="10" width="6.109375" style="9" customWidth="1"/>
    <col min="11" max="11" width="2.6640625" style="5" customWidth="1"/>
    <col min="12" max="12" width="10.88671875" style="9" customWidth="1"/>
    <col min="13" max="13" width="5.6640625" style="9" hidden="1" customWidth="1"/>
    <col min="14" max="14" width="9.44140625" style="5" bestFit="1" customWidth="1"/>
    <col min="15" max="15" width="11" style="5" bestFit="1" customWidth="1"/>
    <col min="16" max="17" width="9.44140625" style="5" bestFit="1" customWidth="1"/>
    <col min="18" max="18" width="9.33203125" style="5" bestFit="1" customWidth="1"/>
    <col min="19" max="19" width="9.6640625" style="5" customWidth="1"/>
    <col min="20" max="20" width="6.109375" style="9" customWidth="1"/>
    <col min="21" max="16384" width="8.88671875" style="5"/>
  </cols>
  <sheetData>
    <row r="1" spans="1:20" s="1" customFormat="1" x14ac:dyDescent="0.3">
      <c r="B1" s="2" t="str">
        <f>[1]SETUP!C2&amp;" Parish Council"</f>
        <v>Billinge Parish Council</v>
      </c>
      <c r="C1" s="2"/>
      <c r="D1" s="3"/>
      <c r="E1" s="3"/>
      <c r="F1" s="3"/>
      <c r="G1" s="3"/>
      <c r="H1" s="3"/>
      <c r="I1" s="3"/>
      <c r="J1" s="3"/>
      <c r="L1" s="4"/>
      <c r="M1" s="4"/>
      <c r="N1" s="3"/>
      <c r="O1" s="3"/>
      <c r="P1" s="3"/>
      <c r="Q1" s="3"/>
      <c r="R1" s="3"/>
      <c r="S1" s="3"/>
      <c r="T1" s="3"/>
    </row>
    <row r="2" spans="1:20" s="1" customFormat="1" x14ac:dyDescent="0.3">
      <c r="B2" s="2" t="s">
        <v>0</v>
      </c>
      <c r="C2" s="2"/>
      <c r="D2" s="3"/>
      <c r="E2" s="3"/>
      <c r="F2" s="3"/>
      <c r="G2" s="3"/>
      <c r="H2" s="3"/>
      <c r="I2" s="3"/>
      <c r="J2" s="3"/>
      <c r="L2" s="4"/>
      <c r="M2" s="4"/>
      <c r="N2" s="3"/>
      <c r="O2" s="3"/>
      <c r="P2" s="3"/>
      <c r="Q2" s="3"/>
      <c r="R2" s="3"/>
      <c r="S2" s="3"/>
      <c r="T2" s="3"/>
    </row>
    <row r="3" spans="1:20" s="1" customFormat="1" x14ac:dyDescent="0.3">
      <c r="B3" s="4"/>
      <c r="C3" s="4"/>
      <c r="D3" s="3"/>
      <c r="E3" s="3"/>
      <c r="F3" s="3"/>
      <c r="G3" s="3"/>
      <c r="H3" s="3"/>
      <c r="I3" s="3"/>
      <c r="J3" s="3"/>
      <c r="L3" s="4"/>
      <c r="M3" s="4"/>
      <c r="N3" s="3"/>
      <c r="O3" s="3"/>
      <c r="P3" s="3"/>
      <c r="Q3" s="3"/>
      <c r="R3" s="3"/>
      <c r="S3" s="3"/>
      <c r="T3" s="3"/>
    </row>
    <row r="4" spans="1:20" s="8" customFormat="1" x14ac:dyDescent="0.3">
      <c r="A4" s="5"/>
      <c r="B4" s="6"/>
      <c r="C4" s="6"/>
      <c r="D4" s="7" t="str">
        <f>[1]SETUP!B15</f>
        <v>Unity Trust</v>
      </c>
      <c r="E4" s="7"/>
      <c r="F4" s="7"/>
      <c r="G4" s="7"/>
      <c r="H4" s="7"/>
      <c r="I4" s="7"/>
      <c r="J4" s="7"/>
      <c r="K4" s="5"/>
      <c r="L4" s="6"/>
      <c r="M4" s="6"/>
      <c r="N4" s="7" t="str">
        <f>[1]SETUP!B16</f>
        <v>Spare Account</v>
      </c>
      <c r="O4" s="7"/>
      <c r="P4" s="7"/>
      <c r="Q4" s="7"/>
      <c r="R4" s="7"/>
      <c r="S4" s="7"/>
      <c r="T4" s="7"/>
    </row>
    <row r="5" spans="1:20" s="12" customFormat="1" ht="27.6" x14ac:dyDescent="0.3">
      <c r="A5" s="5"/>
      <c r="B5" s="9"/>
      <c r="C5" s="9"/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1" t="s">
        <v>6</v>
      </c>
      <c r="J5" s="10" t="s">
        <v>7</v>
      </c>
      <c r="K5" s="5"/>
      <c r="L5" s="9"/>
      <c r="M5" s="9"/>
      <c r="N5" s="10" t="s">
        <v>1</v>
      </c>
      <c r="O5" s="10" t="s">
        <v>2</v>
      </c>
      <c r="P5" s="10" t="s">
        <v>3</v>
      </c>
      <c r="Q5" s="10" t="s">
        <v>4</v>
      </c>
      <c r="R5" s="10" t="s">
        <v>5</v>
      </c>
      <c r="S5" s="11" t="s">
        <v>6</v>
      </c>
      <c r="T5" s="10" t="s">
        <v>7</v>
      </c>
    </row>
    <row r="6" spans="1:20" s="12" customFormat="1" x14ac:dyDescent="0.3">
      <c r="A6" s="5"/>
      <c r="B6" s="13" t="s">
        <v>8</v>
      </c>
      <c r="C6" s="14" t="s">
        <v>9</v>
      </c>
      <c r="D6" s="15"/>
      <c r="E6" s="16"/>
      <c r="F6" s="16"/>
      <c r="G6" s="16"/>
      <c r="H6" s="17">
        <f>VLOOKUP(D4,[1]SETUP!B:C,2,FALSE)</f>
        <v>86039.37</v>
      </c>
      <c r="I6" s="17"/>
      <c r="J6" s="18"/>
      <c r="K6" s="5"/>
      <c r="L6" s="13" t="s">
        <v>8</v>
      </c>
      <c r="M6" s="14" t="s">
        <v>9</v>
      </c>
      <c r="N6" s="15"/>
      <c r="O6" s="15"/>
      <c r="P6" s="16"/>
      <c r="Q6" s="16"/>
      <c r="R6" s="17">
        <f>VLOOKUP(N4,[1]SETUP!B:C,2,FALSE)</f>
        <v>0</v>
      </c>
      <c r="S6" s="17"/>
      <c r="T6" s="18"/>
    </row>
    <row r="7" spans="1:20" x14ac:dyDescent="0.3">
      <c r="B7" s="19">
        <f>CYS</f>
        <v>45748</v>
      </c>
      <c r="C7" s="20">
        <f>MONTH(B7)</f>
        <v>4</v>
      </c>
      <c r="D7" s="21">
        <f>SUMIFS([1]Receipts!$H:$H,[1]Receipts!$B:$B,D$4,[1]Receipts!$E:$E,"&gt;="&amp;$B7,[1]Receipts!$E:$E,"&lt;"&amp;EDATE($B7,1))</f>
        <v>29071.910000000003</v>
      </c>
      <c r="E7" s="17">
        <f>SUMIFS([1]Payments!$J:$J,[1]Payments!$B:$B,D$4,[1]Payments!$M:$M,"&gt;="&amp;$B7,[1]Payments!$M:$M,"&lt;"&amp;EDATE($B7,1))</f>
        <v>5211.93</v>
      </c>
      <c r="F7" s="17">
        <f>SUMIFS([1]Transfers!$E:$E,[1]Transfers!$D:$D,D$4,[1]Transfers!$B:$B,"&gt;="&amp;$B7,[1]Transfers!$B:$B,"&lt;"&amp;EDATE($B7,1))</f>
        <v>0</v>
      </c>
      <c r="G7" s="17">
        <f>SUMIFS([1]Transfers!$E:$E,[1]Transfers!$C:$C,D$4,[1]Transfers!$B:$B,"&gt;="&amp;$B7,[1]Transfers!$B:$B,"&lt;"&amp;EDATE(B7,1))</f>
        <v>0</v>
      </c>
      <c r="H7" s="17">
        <f>ROUND(H6+D7-E7+F7-G7,2)</f>
        <v>109899.35</v>
      </c>
      <c r="I7" s="17">
        <v>109899.35</v>
      </c>
      <c r="J7" s="18" t="str">
        <f>IF(OR(H7="",I7=""),"",IF(H7=I7,"ü", "û"))</f>
        <v>ü</v>
      </c>
      <c r="L7" s="19">
        <f>B7</f>
        <v>45748</v>
      </c>
      <c r="M7" s="20">
        <f>MONTH(L7)</f>
        <v>4</v>
      </c>
      <c r="N7" s="21">
        <f>SUMIFS([1]Receipts!$H:$H,[1]Receipts!$B:$B,N$4,[1]Receipts!$E:$E,"&gt;="&amp;$B7,[1]Receipts!$E:$E,"&lt;"&amp;EDATE($B7,1))</f>
        <v>0</v>
      </c>
      <c r="O7" s="17">
        <f>SUMIFS([1]Payments!$J:$J,[1]Payments!$B:$B,N$4,[1]Payments!$M:$M,"&gt;="&amp;$B7,[1]Payments!$M:$M,"&lt;"&amp;EDATE($B7,1))</f>
        <v>0</v>
      </c>
      <c r="P7" s="17">
        <f>SUMIFS([1]Transfers!$E:$E,[1]Transfers!$D:$D,N$4,[1]Transfers!$B:$B,"&gt;="&amp;$B7,[1]Transfers!$B:$B,"&lt;"&amp;EDATE($B7,1))</f>
        <v>0</v>
      </c>
      <c r="Q7" s="17">
        <f>SUMIFS([1]Transfers!$E:$E,[1]Transfers!$C:$C,N$4,[1]Transfers!$B:$B,"&gt;="&amp;$B7,[1]Transfers!$B:$B,"&lt;"&amp;EDATE(L7,1))</f>
        <v>0</v>
      </c>
      <c r="R7" s="17">
        <f>ROUND(R6+N7-O7+P7-Q7,2)</f>
        <v>0</v>
      </c>
      <c r="S7" s="17"/>
      <c r="T7" s="18" t="str">
        <f>IF(OR(R7="",S7=""),"",IF(R7=S7,"ü", "û"))</f>
        <v/>
      </c>
    </row>
    <row r="8" spans="1:20" x14ac:dyDescent="0.3">
      <c r="B8" s="19">
        <f t="shared" ref="B8:B18" si="0">EDATE(B7,1)</f>
        <v>45778</v>
      </c>
      <c r="C8" s="20">
        <f t="shared" ref="C8:C18" si="1">MONTH(B8)</f>
        <v>5</v>
      </c>
      <c r="D8" s="21">
        <f>SUMIFS([1]Receipts!$H:$H,[1]Receipts!$B:$B,D$4,[1]Receipts!$E:$E,"&gt;="&amp;$B8,[1]Receipts!$E:$E,"&lt;"&amp;EDATE($B8,1))</f>
        <v>882.39</v>
      </c>
      <c r="E8" s="17">
        <f>SUMIFS([1]Payments!$J:$J,[1]Payments!$B:$B,D$4,[1]Payments!$M:$M,"&gt;="&amp;$B8,[1]Payments!$M:$M,"&lt;"&amp;EDATE($B8,1))</f>
        <v>4377.09</v>
      </c>
      <c r="F8" s="17">
        <f>SUMIFS([1]Transfers!$E:$E,[1]Transfers!$D:$D,D$4,[1]Transfers!$B:$B,"&gt;="&amp;$B8,[1]Transfers!$B:$B,"&lt;"&amp;EDATE($B8,1))</f>
        <v>0</v>
      </c>
      <c r="G8" s="17">
        <f>SUMIFS([1]Transfers!$E:$E,[1]Transfers!$C:$C,D$4,[1]Transfers!$B:$B,"&gt;="&amp;$B8,[1]Transfers!$B:$B,"&lt;"&amp;EDATE(B8,1))</f>
        <v>0</v>
      </c>
      <c r="H8" s="17">
        <f>ROUND(H7+D8-E8+F8-G8,2)</f>
        <v>106404.65</v>
      </c>
      <c r="I8" s="17">
        <v>106404.65</v>
      </c>
      <c r="J8" s="18" t="str">
        <f>IF(OR(H8="",I8=""),"",IF(H8=I8,"ü", "û"))</f>
        <v>ü</v>
      </c>
      <c r="L8" s="19">
        <f t="shared" ref="L8:L18" si="2">B8</f>
        <v>45778</v>
      </c>
      <c r="M8" s="20">
        <f t="shared" ref="M8:M18" si="3">MONTH(L8)</f>
        <v>5</v>
      </c>
      <c r="N8" s="21">
        <f>SUMIFS([1]Receipts!$H:$H,[1]Receipts!$B:$B,N$4,[1]Receipts!$E:$E,"&gt;="&amp;$B8,[1]Receipts!$E:$E,"&lt;"&amp;EDATE($B8,1))</f>
        <v>0</v>
      </c>
      <c r="O8" s="17">
        <f>SUMIFS([1]Payments!$J:$J,[1]Payments!$B:$B,N$4,[1]Payments!$M:$M,"&gt;="&amp;$B8,[1]Payments!$M:$M,"&lt;"&amp;EDATE($B8,1))</f>
        <v>0</v>
      </c>
      <c r="P8" s="17">
        <f>SUMIFS([1]Transfers!$E:$E,[1]Transfers!$D:$D,N$4,[1]Transfers!$B:$B,"&gt;="&amp;$B8,[1]Transfers!$B:$B,"&lt;"&amp;EDATE($B8,1))</f>
        <v>0</v>
      </c>
      <c r="Q8" s="17">
        <f>SUMIFS([1]Transfers!$E:$E,[1]Transfers!$C:$C,N$4,[1]Transfers!$B:$B,"&gt;="&amp;$B8,[1]Transfers!$B:$B,"&lt;"&amp;EDATE(L8,1))</f>
        <v>0</v>
      </c>
      <c r="R8" s="17">
        <f>ROUND(R7+N8-O8+P8-Q8,2)</f>
        <v>0</v>
      </c>
      <c r="S8" s="17"/>
      <c r="T8" s="18" t="str">
        <f t="shared" ref="T8:T18" si="4">IF(OR(R8="",S8=""),"",IF(R8=S8,"ü", "û"))</f>
        <v/>
      </c>
    </row>
    <row r="9" spans="1:20" x14ac:dyDescent="0.3">
      <c r="B9" s="19">
        <f t="shared" si="0"/>
        <v>45809</v>
      </c>
      <c r="C9" s="20">
        <f t="shared" si="1"/>
        <v>6</v>
      </c>
      <c r="D9" s="21">
        <f>SUMIFS([1]Receipts!$H:$H,[1]Receipts!$B:$B,D$4,[1]Receipts!$E:$E,"&gt;="&amp;$B9,[1]Receipts!$E:$E,"&lt;"&amp;EDATE($B9,1))</f>
        <v>31302.339999999997</v>
      </c>
      <c r="E9" s="17">
        <f>SUMIFS([1]Payments!$J:$J,[1]Payments!$B:$B,D$4,[1]Payments!$M:$M,"&gt;="&amp;$B9,[1]Payments!$M:$M,"&lt;"&amp;EDATE($B9,1))</f>
        <v>6776.85</v>
      </c>
      <c r="F9" s="17">
        <f>SUMIFS([1]Transfers!$E:$E,[1]Transfers!$D:$D,D$4,[1]Transfers!$B:$B,"&gt;="&amp;$B9,[1]Transfers!$B:$B,"&lt;"&amp;EDATE($B9,1))</f>
        <v>0</v>
      </c>
      <c r="G9" s="17">
        <f>SUMIFS([1]Transfers!$E:$E,[1]Transfers!$C:$C,D$4,[1]Transfers!$B:$B,"&gt;="&amp;$B9,[1]Transfers!$B:$B,"&lt;"&amp;EDATE(B9,1))</f>
        <v>0</v>
      </c>
      <c r="H9" s="17">
        <f t="shared" ref="H9:H18" si="5">ROUND(H8+D9-E9+F9-G9,2)</f>
        <v>130930.14</v>
      </c>
      <c r="I9" s="17">
        <v>130930.14</v>
      </c>
      <c r="J9" s="18" t="str">
        <f t="shared" ref="J9:J18" si="6">IF(OR(H9="",I9=""),"",IF(H9=I9,"ü", "û"))</f>
        <v>ü</v>
      </c>
      <c r="L9" s="19">
        <f t="shared" si="2"/>
        <v>45809</v>
      </c>
      <c r="M9" s="20">
        <f t="shared" si="3"/>
        <v>6</v>
      </c>
      <c r="N9" s="21">
        <f>SUMIFS([1]Receipts!$H:$H,[1]Receipts!$B:$B,N$4,[1]Receipts!$E:$E,"&gt;="&amp;$B9,[1]Receipts!$E:$E,"&lt;"&amp;EDATE($B9,1))</f>
        <v>0</v>
      </c>
      <c r="O9" s="17">
        <f>SUMIFS([1]Payments!$J:$J,[1]Payments!$B:$B,N$4,[1]Payments!$M:$M,"&gt;="&amp;$B9,[1]Payments!$M:$M,"&lt;"&amp;EDATE($B9,1))</f>
        <v>0</v>
      </c>
      <c r="P9" s="17">
        <f>SUMIFS([1]Transfers!$E:$E,[1]Transfers!$D:$D,N$4,[1]Transfers!$B:$B,"&gt;="&amp;$B9,[1]Transfers!$B:$B,"&lt;"&amp;EDATE($B9,1))</f>
        <v>0</v>
      </c>
      <c r="Q9" s="17">
        <f>SUMIFS([1]Transfers!$E:$E,[1]Transfers!$C:$C,N$4,[1]Transfers!$B:$B,"&gt;="&amp;$B9,[1]Transfers!$B:$B,"&lt;"&amp;EDATE(L9,1))</f>
        <v>0</v>
      </c>
      <c r="R9" s="17">
        <f t="shared" ref="R9:R18" si="7">ROUND(R8+N9-O9+P9-Q9,2)</f>
        <v>0</v>
      </c>
      <c r="S9" s="17"/>
      <c r="T9" s="18" t="str">
        <f t="shared" si="4"/>
        <v/>
      </c>
    </row>
    <row r="10" spans="1:20" x14ac:dyDescent="0.3">
      <c r="B10" s="19">
        <f t="shared" si="0"/>
        <v>45839</v>
      </c>
      <c r="C10" s="20">
        <f t="shared" si="1"/>
        <v>7</v>
      </c>
      <c r="D10" s="21">
        <f>SUMIFS([1]Receipts!$H:$H,[1]Receipts!$B:$B,D$4,[1]Receipts!$E:$E,"&gt;="&amp;$B10,[1]Receipts!$E:$E,"&lt;"&amp;EDATE($B10,1))</f>
        <v>381.3</v>
      </c>
      <c r="E10" s="17">
        <f>SUMIFS([1]Payments!$J:$J,[1]Payments!$B:$B,D$4,[1]Payments!$M:$M,"&gt;="&amp;$B10,[1]Payments!$M:$M,"&lt;"&amp;EDATE($B10,1))</f>
        <v>5569.6900000000005</v>
      </c>
      <c r="F10" s="17">
        <f>SUMIFS([1]Transfers!$E:$E,[1]Transfers!$D:$D,D$4,[1]Transfers!$B:$B,"&gt;="&amp;$B10,[1]Transfers!$B:$B,"&lt;"&amp;EDATE($B10,1))</f>
        <v>0</v>
      </c>
      <c r="G10" s="17">
        <f>SUMIFS([1]Transfers!$E:$E,[1]Transfers!$C:$C,D$4,[1]Transfers!$B:$B,"&gt;="&amp;$B10,[1]Transfers!$B:$B,"&lt;"&amp;EDATE(B10,1))</f>
        <v>0</v>
      </c>
      <c r="H10" s="17">
        <f t="shared" si="5"/>
        <v>125741.75</v>
      </c>
      <c r="I10" s="22">
        <v>125741.75</v>
      </c>
      <c r="J10" s="18" t="str">
        <f t="shared" si="6"/>
        <v>ü</v>
      </c>
      <c r="L10" s="19">
        <f t="shared" si="2"/>
        <v>45839</v>
      </c>
      <c r="M10" s="20">
        <f t="shared" si="3"/>
        <v>7</v>
      </c>
      <c r="N10" s="21">
        <f>SUMIFS([1]Receipts!$H:$H,[1]Receipts!$B:$B,N$4,[1]Receipts!$E:$E,"&gt;="&amp;$B10,[1]Receipts!$E:$E,"&lt;"&amp;EDATE($B10,1))</f>
        <v>0</v>
      </c>
      <c r="O10" s="17">
        <f>SUMIFS([1]Payments!$J:$J,[1]Payments!$B:$B,N$4,[1]Payments!$M:$M,"&gt;="&amp;$B10,[1]Payments!$M:$M,"&lt;"&amp;EDATE($B10,1))</f>
        <v>0</v>
      </c>
      <c r="P10" s="17">
        <f>SUMIFS([1]Transfers!$E:$E,[1]Transfers!$D:$D,N$4,[1]Transfers!$B:$B,"&gt;="&amp;$B10,[1]Transfers!$B:$B,"&lt;"&amp;EDATE($B10,1))</f>
        <v>0</v>
      </c>
      <c r="Q10" s="17">
        <f>SUMIFS([1]Transfers!$E:$E,[1]Transfers!$C:$C,N$4,[1]Transfers!$B:$B,"&gt;="&amp;$B10,[1]Transfers!$B:$B,"&lt;"&amp;EDATE(L10,1))</f>
        <v>0</v>
      </c>
      <c r="R10" s="17">
        <f t="shared" si="7"/>
        <v>0</v>
      </c>
      <c r="S10" s="22"/>
      <c r="T10" s="18" t="str">
        <f t="shared" si="4"/>
        <v/>
      </c>
    </row>
    <row r="11" spans="1:20" x14ac:dyDescent="0.3">
      <c r="B11" s="19">
        <f t="shared" si="0"/>
        <v>45870</v>
      </c>
      <c r="C11" s="20">
        <f t="shared" si="1"/>
        <v>8</v>
      </c>
      <c r="D11" s="21">
        <f>SUMIFS([1]Receipts!$H:$H,[1]Receipts!$B:$B,D$4,[1]Receipts!$E:$E,"&gt;="&amp;$B11,[1]Receipts!$E:$E,"&lt;"&amp;EDATE($B11,1))</f>
        <v>4697.2</v>
      </c>
      <c r="E11" s="17">
        <f>SUMIFS([1]Payments!$J:$J,[1]Payments!$B:$B,D$4,[1]Payments!$M:$M,"&gt;="&amp;$B11,[1]Payments!$M:$M,"&lt;"&amp;EDATE($B11,1))</f>
        <v>3208.94</v>
      </c>
      <c r="F11" s="17">
        <f>SUMIFS([1]Transfers!$E:$E,[1]Transfers!$D:$D,D$4,[1]Transfers!$B:$B,"&gt;="&amp;$B11,[1]Transfers!$B:$B,"&lt;"&amp;EDATE($B11,1))</f>
        <v>0</v>
      </c>
      <c r="G11" s="17">
        <f>SUMIFS([1]Transfers!$E:$E,[1]Transfers!$C:$C,D$4,[1]Transfers!$B:$B,"&gt;="&amp;$B11,[1]Transfers!$B:$B,"&lt;"&amp;EDATE(B11,1))</f>
        <v>0</v>
      </c>
      <c r="H11" s="17">
        <f t="shared" si="5"/>
        <v>127230.01</v>
      </c>
      <c r="I11" s="22">
        <v>127230.01</v>
      </c>
      <c r="J11" s="18" t="str">
        <f t="shared" si="6"/>
        <v>ü</v>
      </c>
      <c r="L11" s="19">
        <f t="shared" si="2"/>
        <v>45870</v>
      </c>
      <c r="M11" s="20">
        <f t="shared" si="3"/>
        <v>8</v>
      </c>
      <c r="N11" s="21">
        <f>SUMIFS([1]Receipts!$H:$H,[1]Receipts!$B:$B,N$4,[1]Receipts!$E:$E,"&gt;="&amp;$B11,[1]Receipts!$E:$E,"&lt;"&amp;EDATE($B11,1))</f>
        <v>0</v>
      </c>
      <c r="O11" s="17">
        <f>SUMIFS([1]Payments!$J:$J,[1]Payments!$B:$B,N$4,[1]Payments!$M:$M,"&gt;="&amp;$B11,[1]Payments!$M:$M,"&lt;"&amp;EDATE($B11,1))</f>
        <v>0</v>
      </c>
      <c r="P11" s="17">
        <f>SUMIFS([1]Transfers!$E:$E,[1]Transfers!$D:$D,N$4,[1]Transfers!$B:$B,"&gt;="&amp;$B11,[1]Transfers!$B:$B,"&lt;"&amp;EDATE($B11,1))</f>
        <v>0</v>
      </c>
      <c r="Q11" s="17">
        <f>SUMIFS([1]Transfers!$E:$E,[1]Transfers!$C:$C,N$4,[1]Transfers!$B:$B,"&gt;="&amp;$B11,[1]Transfers!$B:$B,"&lt;"&amp;EDATE(L11,1))</f>
        <v>0</v>
      </c>
      <c r="R11" s="17">
        <f t="shared" si="7"/>
        <v>0</v>
      </c>
      <c r="S11" s="22"/>
      <c r="T11" s="18" t="str">
        <f t="shared" si="4"/>
        <v/>
      </c>
    </row>
    <row r="12" spans="1:20" x14ac:dyDescent="0.3">
      <c r="B12" s="19">
        <f t="shared" si="0"/>
        <v>45901</v>
      </c>
      <c r="C12" s="20">
        <f t="shared" si="1"/>
        <v>9</v>
      </c>
      <c r="D12" s="21">
        <f>SUMIFS([1]Receipts!$H:$H,[1]Receipts!$B:$B,D$4,[1]Receipts!$E:$E,"&gt;="&amp;$B12,[1]Receipts!$E:$E,"&lt;"&amp;EDATE($B12,1))</f>
        <v>332.1</v>
      </c>
      <c r="E12" s="17">
        <f>SUMIFS([1]Payments!$J:$J,[1]Payments!$B:$B,D$4,[1]Payments!$M:$M,"&gt;="&amp;$B12,[1]Payments!$M:$M,"&lt;"&amp;EDATE($B12,1))</f>
        <v>5540.96</v>
      </c>
      <c r="F12" s="17">
        <f>SUMIFS([1]Transfers!$E:$E,[1]Transfers!$D:$D,D$4,[1]Transfers!$B:$B,"&gt;="&amp;$B12,[1]Transfers!$B:$B,"&lt;"&amp;EDATE($B12,1))</f>
        <v>0</v>
      </c>
      <c r="G12" s="17">
        <f>SUMIFS([1]Transfers!$E:$E,[1]Transfers!$C:$C,D$4,[1]Transfers!$B:$B,"&gt;="&amp;$B12,[1]Transfers!$B:$B,"&lt;"&amp;EDATE(B12,1))</f>
        <v>0</v>
      </c>
      <c r="H12" s="17">
        <f t="shared" si="5"/>
        <v>122021.15</v>
      </c>
      <c r="I12" s="22">
        <v>122021.15</v>
      </c>
      <c r="J12" s="18" t="str">
        <f t="shared" si="6"/>
        <v>ü</v>
      </c>
      <c r="L12" s="19">
        <f t="shared" si="2"/>
        <v>45901</v>
      </c>
      <c r="M12" s="20">
        <f t="shared" si="3"/>
        <v>9</v>
      </c>
      <c r="N12" s="21">
        <f>SUMIFS([1]Receipts!$H:$H,[1]Receipts!$B:$B,N$4,[1]Receipts!$E:$E,"&gt;="&amp;$B12,[1]Receipts!$E:$E,"&lt;"&amp;EDATE($B12,1))</f>
        <v>0</v>
      </c>
      <c r="O12" s="17">
        <f>SUMIFS([1]Payments!$J:$J,[1]Payments!$B:$B,N$4,[1]Payments!$M:$M,"&gt;="&amp;$B12,[1]Payments!$M:$M,"&lt;"&amp;EDATE($B12,1))</f>
        <v>0</v>
      </c>
      <c r="P12" s="17">
        <f>SUMIFS([1]Transfers!$E:$E,[1]Transfers!$D:$D,N$4,[1]Transfers!$B:$B,"&gt;="&amp;$B12,[1]Transfers!$B:$B,"&lt;"&amp;EDATE($B12,1))</f>
        <v>0</v>
      </c>
      <c r="Q12" s="17">
        <f>SUMIFS([1]Transfers!$E:$E,[1]Transfers!$C:$C,N$4,[1]Transfers!$B:$B,"&gt;="&amp;$B12,[1]Transfers!$B:$B,"&lt;"&amp;EDATE(L12,1))</f>
        <v>0</v>
      </c>
      <c r="R12" s="17">
        <f t="shared" si="7"/>
        <v>0</v>
      </c>
      <c r="S12" s="22"/>
      <c r="T12" s="18" t="str">
        <f t="shared" si="4"/>
        <v/>
      </c>
    </row>
    <row r="13" spans="1:20" x14ac:dyDescent="0.3">
      <c r="B13" s="19">
        <f t="shared" si="0"/>
        <v>45931</v>
      </c>
      <c r="C13" s="20">
        <f t="shared" si="1"/>
        <v>10</v>
      </c>
      <c r="D13" s="21">
        <f>SUMIFS([1]Receipts!$H:$H,[1]Receipts!$B:$B,D$4,[1]Receipts!$E:$E,"&gt;="&amp;$B13,[1]Receipts!$E:$E,"&lt;"&amp;EDATE($B13,1))</f>
        <v>1241.75</v>
      </c>
      <c r="E13" s="17">
        <f>SUMIFS([1]Payments!$J:$J,[1]Payments!$B:$B,D$4,[1]Payments!$M:$M,"&gt;="&amp;$B13,[1]Payments!$M:$M,"&lt;"&amp;EDATE($B13,1))</f>
        <v>6635.4800000000005</v>
      </c>
      <c r="F13" s="17">
        <f>SUMIFS([1]Transfers!$E:$E,[1]Transfers!$D:$D,D$4,[1]Transfers!$B:$B,"&gt;="&amp;$B13,[1]Transfers!$B:$B,"&lt;"&amp;EDATE($B13,1))</f>
        <v>0</v>
      </c>
      <c r="G13" s="17">
        <f>SUMIFS([1]Transfers!$E:$E,[1]Transfers!$C:$C,D$4,[1]Transfers!$B:$B,"&gt;="&amp;$B13,[1]Transfers!$B:$B,"&lt;"&amp;EDATE(B13,1))</f>
        <v>0</v>
      </c>
      <c r="H13" s="17">
        <f t="shared" si="5"/>
        <v>116627.42</v>
      </c>
      <c r="I13" s="22">
        <v>116627.42</v>
      </c>
      <c r="J13" s="18" t="str">
        <f t="shared" si="6"/>
        <v>ü</v>
      </c>
      <c r="L13" s="19">
        <f t="shared" si="2"/>
        <v>45931</v>
      </c>
      <c r="M13" s="20">
        <f t="shared" si="3"/>
        <v>10</v>
      </c>
      <c r="N13" s="21">
        <f>SUMIFS([1]Receipts!$H:$H,[1]Receipts!$B:$B,N$4,[1]Receipts!$E:$E,"&gt;="&amp;$B13,[1]Receipts!$E:$E,"&lt;"&amp;EDATE($B13,1))</f>
        <v>0</v>
      </c>
      <c r="O13" s="17">
        <f>SUMIFS([1]Payments!$J:$J,[1]Payments!$B:$B,N$4,[1]Payments!$M:$M,"&gt;="&amp;$B13,[1]Payments!$M:$M,"&lt;"&amp;EDATE($B13,1))</f>
        <v>0</v>
      </c>
      <c r="P13" s="17">
        <f>SUMIFS([1]Transfers!$E:$E,[1]Transfers!$D:$D,N$4,[1]Transfers!$B:$B,"&gt;="&amp;$B13,[1]Transfers!$B:$B,"&lt;"&amp;EDATE($B13,1))</f>
        <v>0</v>
      </c>
      <c r="Q13" s="17">
        <f>SUMIFS([1]Transfers!$E:$E,[1]Transfers!$C:$C,N$4,[1]Transfers!$B:$B,"&gt;="&amp;$B13,[1]Transfers!$B:$B,"&lt;"&amp;EDATE(L13,1))</f>
        <v>0</v>
      </c>
      <c r="R13" s="17">
        <f t="shared" si="7"/>
        <v>0</v>
      </c>
      <c r="S13" s="22"/>
      <c r="T13" s="18" t="str">
        <f t="shared" si="4"/>
        <v/>
      </c>
    </row>
    <row r="14" spans="1:20" x14ac:dyDescent="0.3">
      <c r="B14" s="19">
        <f t="shared" si="0"/>
        <v>45962</v>
      </c>
      <c r="C14" s="20">
        <f t="shared" si="1"/>
        <v>11</v>
      </c>
      <c r="D14" s="21">
        <f>SUMIFS([1]Receipts!$H:$H,[1]Receipts!$B:$B,D$4,[1]Receipts!$E:$E,"&gt;="&amp;$B14,[1]Receipts!$E:$E,"&lt;"&amp;EDATE($B14,1))</f>
        <v>770.5</v>
      </c>
      <c r="E14" s="17">
        <f>SUMIFS([1]Payments!$J:$J,[1]Payments!$B:$B,D$4,[1]Payments!$M:$M,"&gt;="&amp;$B14,[1]Payments!$M:$M,"&lt;"&amp;EDATE($B14,1))</f>
        <v>6916.45</v>
      </c>
      <c r="F14" s="17">
        <f>SUMIFS([1]Transfers!$E:$E,[1]Transfers!$D:$D,D$4,[1]Transfers!$B:$B,"&gt;="&amp;$B14,[1]Transfers!$B:$B,"&lt;"&amp;EDATE($B14,1))</f>
        <v>0</v>
      </c>
      <c r="G14" s="17">
        <f>SUMIFS([1]Transfers!$E:$E,[1]Transfers!$C:$C,D$4,[1]Transfers!$B:$B,"&gt;="&amp;$B14,[1]Transfers!$B:$B,"&lt;"&amp;EDATE(B14,1))</f>
        <v>0</v>
      </c>
      <c r="H14" s="17">
        <f t="shared" si="5"/>
        <v>110481.47</v>
      </c>
      <c r="I14" s="22">
        <v>110481.47</v>
      </c>
      <c r="J14" s="18" t="str">
        <f t="shared" si="6"/>
        <v>ü</v>
      </c>
      <c r="L14" s="19">
        <f t="shared" si="2"/>
        <v>45962</v>
      </c>
      <c r="M14" s="20">
        <f t="shared" si="3"/>
        <v>11</v>
      </c>
      <c r="N14" s="21">
        <f>SUMIFS([1]Receipts!$H:$H,[1]Receipts!$B:$B,N$4,[1]Receipts!$E:$E,"&gt;="&amp;$B14,[1]Receipts!$E:$E,"&lt;"&amp;EDATE($B14,1))</f>
        <v>0</v>
      </c>
      <c r="O14" s="17">
        <f>SUMIFS([1]Payments!$J:$J,[1]Payments!$B:$B,N$4,[1]Payments!$M:$M,"&gt;="&amp;$B14,[1]Payments!$M:$M,"&lt;"&amp;EDATE($B14,1))</f>
        <v>0</v>
      </c>
      <c r="P14" s="17">
        <f>SUMIFS([1]Transfers!$E:$E,[1]Transfers!$D:$D,N$4,[1]Transfers!$B:$B,"&gt;="&amp;$B14,[1]Transfers!$B:$B,"&lt;"&amp;EDATE($B14,1))</f>
        <v>0</v>
      </c>
      <c r="Q14" s="17">
        <f>SUMIFS([1]Transfers!$E:$E,[1]Transfers!$C:$C,N$4,[1]Transfers!$B:$B,"&gt;="&amp;$B14,[1]Transfers!$B:$B,"&lt;"&amp;EDATE(L14,1))</f>
        <v>0</v>
      </c>
      <c r="R14" s="17">
        <f t="shared" si="7"/>
        <v>0</v>
      </c>
      <c r="S14" s="22"/>
      <c r="T14" s="18" t="str">
        <f t="shared" si="4"/>
        <v/>
      </c>
    </row>
    <row r="15" spans="1:20" x14ac:dyDescent="0.3">
      <c r="B15" s="19">
        <f t="shared" si="0"/>
        <v>45992</v>
      </c>
      <c r="C15" s="20">
        <f t="shared" si="1"/>
        <v>12</v>
      </c>
      <c r="D15" s="21">
        <f>SUMIFS([1]Receipts!$H:$H,[1]Receipts!$B:$B,D$4,[1]Receipts!$E:$E,"&gt;="&amp;$B15,[1]Receipts!$E:$E,"&lt;"&amp;EDATE($B15,1))</f>
        <v>324.89999999999998</v>
      </c>
      <c r="E15" s="17">
        <f>SUMIFS([1]Payments!$J:$J,[1]Payments!$B:$B,D$4,[1]Payments!$M:$M,"&gt;="&amp;$B15,[1]Payments!$M:$M,"&lt;"&amp;EDATE($B15,1))</f>
        <v>4099.63</v>
      </c>
      <c r="F15" s="17">
        <f>SUMIFS([1]Transfers!$E:$E,[1]Transfers!$D:$D,D$4,[1]Transfers!$B:$B,"&gt;="&amp;$B15,[1]Transfers!$B:$B,"&lt;"&amp;EDATE($B15,1))</f>
        <v>0</v>
      </c>
      <c r="G15" s="17">
        <f>SUMIFS([1]Transfers!$E:$E,[1]Transfers!$C:$C,D$4,[1]Transfers!$B:$B,"&gt;="&amp;$B15,[1]Transfers!$B:$B,"&lt;"&amp;EDATE(B15,1))</f>
        <v>0</v>
      </c>
      <c r="H15" s="17">
        <f t="shared" si="5"/>
        <v>106706.74</v>
      </c>
      <c r="I15" s="22">
        <v>106706.74</v>
      </c>
      <c r="J15" s="18" t="str">
        <f t="shared" si="6"/>
        <v>ü</v>
      </c>
      <c r="L15" s="19">
        <f t="shared" si="2"/>
        <v>45992</v>
      </c>
      <c r="M15" s="20">
        <f t="shared" si="3"/>
        <v>12</v>
      </c>
      <c r="N15" s="21">
        <f>SUMIFS([1]Receipts!$H:$H,[1]Receipts!$B:$B,N$4,[1]Receipts!$E:$E,"&gt;="&amp;$B15,[1]Receipts!$E:$E,"&lt;"&amp;EDATE($B15,1))</f>
        <v>0</v>
      </c>
      <c r="O15" s="17">
        <f>SUMIFS([1]Payments!$J:$J,[1]Payments!$B:$B,N$4,[1]Payments!$M:$M,"&gt;="&amp;$B15,[1]Payments!$M:$M,"&lt;"&amp;EDATE($B15,1))</f>
        <v>0</v>
      </c>
      <c r="P15" s="17">
        <f>SUMIFS([1]Transfers!$E:$E,[1]Transfers!$D:$D,N$4,[1]Transfers!$B:$B,"&gt;="&amp;$B15,[1]Transfers!$B:$B,"&lt;"&amp;EDATE($B15,1))</f>
        <v>0</v>
      </c>
      <c r="Q15" s="17">
        <f>SUMIFS([1]Transfers!$E:$E,[1]Transfers!$C:$C,N$4,[1]Transfers!$B:$B,"&gt;="&amp;$B15,[1]Transfers!$B:$B,"&lt;"&amp;EDATE(L15,1))</f>
        <v>0</v>
      </c>
      <c r="R15" s="17">
        <f t="shared" si="7"/>
        <v>0</v>
      </c>
      <c r="S15" s="17"/>
      <c r="T15" s="18" t="str">
        <f t="shared" si="4"/>
        <v/>
      </c>
    </row>
    <row r="16" spans="1:20" x14ac:dyDescent="0.3">
      <c r="B16" s="19">
        <f t="shared" si="0"/>
        <v>46023</v>
      </c>
      <c r="C16" s="20">
        <f t="shared" si="1"/>
        <v>1</v>
      </c>
      <c r="D16" s="21">
        <f>SUMIFS([1]Receipts!$H:$H,[1]Receipts!$B:$B,D$4,[1]Receipts!$E:$E,"&gt;="&amp;$B16,[1]Receipts!$E:$E,"&lt;"&amp;EDATE($B16,1))</f>
        <v>4758.8</v>
      </c>
      <c r="E16" s="17">
        <f>SUMIFS([1]Payments!$J:$J,[1]Payments!$B:$B,D$4,[1]Payments!$M:$M,"&gt;="&amp;$B16,[1]Payments!$M:$M,"&lt;"&amp;EDATE($B16,1))</f>
        <v>5210.29</v>
      </c>
      <c r="F16" s="17">
        <f>SUMIFS([1]Transfers!$E:$E,[1]Transfers!$D:$D,D$4,[1]Transfers!$B:$B,"&gt;="&amp;$B16,[1]Transfers!$B:$B,"&lt;"&amp;EDATE($B16,1))</f>
        <v>0</v>
      </c>
      <c r="G16" s="17">
        <f>SUMIFS([1]Transfers!$E:$E,[1]Transfers!$C:$C,D$4,[1]Transfers!$B:$B,"&gt;="&amp;$B16,[1]Transfers!$B:$B,"&lt;"&amp;EDATE(B16,1))</f>
        <v>0</v>
      </c>
      <c r="H16" s="17">
        <f t="shared" si="5"/>
        <v>106255.25</v>
      </c>
      <c r="I16" s="22">
        <v>106255.25</v>
      </c>
      <c r="J16" s="18" t="str">
        <f t="shared" si="6"/>
        <v>ü</v>
      </c>
      <c r="L16" s="19">
        <f t="shared" si="2"/>
        <v>46023</v>
      </c>
      <c r="M16" s="20">
        <f t="shared" si="3"/>
        <v>1</v>
      </c>
      <c r="N16" s="21">
        <f>SUMIFS([1]Receipts!$H:$H,[1]Receipts!$B:$B,N$4,[1]Receipts!$E:$E,"&gt;="&amp;$B16,[1]Receipts!$E:$E,"&lt;"&amp;EDATE($B16,1))</f>
        <v>0</v>
      </c>
      <c r="O16" s="17">
        <f>SUMIFS([1]Payments!$J:$J,[1]Payments!$B:$B,N$4,[1]Payments!$M:$M,"&gt;="&amp;$B16,[1]Payments!$M:$M,"&lt;"&amp;EDATE($B16,1))</f>
        <v>0</v>
      </c>
      <c r="P16" s="17">
        <f>SUMIFS([1]Transfers!$E:$E,[1]Transfers!$D:$D,N$4,[1]Transfers!$B:$B,"&gt;="&amp;$B16,[1]Transfers!$B:$B,"&lt;"&amp;EDATE($B16,1))</f>
        <v>0</v>
      </c>
      <c r="Q16" s="17">
        <f>SUMIFS([1]Transfers!$E:$E,[1]Transfers!$C:$C,N$4,[1]Transfers!$B:$B,"&gt;="&amp;$B16,[1]Transfers!$B:$B,"&lt;"&amp;EDATE(L16,1))</f>
        <v>0</v>
      </c>
      <c r="R16" s="17">
        <f t="shared" si="7"/>
        <v>0</v>
      </c>
      <c r="S16" s="17"/>
      <c r="T16" s="18" t="str">
        <f t="shared" si="4"/>
        <v/>
      </c>
    </row>
    <row r="17" spans="1:20" x14ac:dyDescent="0.3">
      <c r="B17" s="19">
        <f t="shared" si="0"/>
        <v>46054</v>
      </c>
      <c r="C17" s="20">
        <f t="shared" si="1"/>
        <v>2</v>
      </c>
      <c r="D17" s="21">
        <f>SUMIFS([1]Receipts!$H:$H,[1]Receipts!$B:$B,D$4,[1]Receipts!$E:$E,"&gt;="&amp;$B17,[1]Receipts!$E:$E,"&lt;"&amp;EDATE($B17,1))</f>
        <v>0</v>
      </c>
      <c r="E17" s="17">
        <f>SUMIFS([1]Payments!$J:$J,[1]Payments!$B:$B,D$4,[1]Payments!$M:$M,"&gt;="&amp;$B17,[1]Payments!$M:$M,"&lt;"&amp;EDATE($B17,1))</f>
        <v>0</v>
      </c>
      <c r="F17" s="17">
        <f>SUMIFS([1]Transfers!$E:$E,[1]Transfers!$D:$D,D$4,[1]Transfers!$B:$B,"&gt;="&amp;$B17,[1]Transfers!$B:$B,"&lt;"&amp;EDATE($B17,1))</f>
        <v>0</v>
      </c>
      <c r="G17" s="17">
        <f>SUMIFS([1]Transfers!$E:$E,[1]Transfers!$C:$C,D$4,[1]Transfers!$B:$B,"&gt;="&amp;$B17,[1]Transfers!$B:$B,"&lt;"&amp;EDATE(B17,1))</f>
        <v>0</v>
      </c>
      <c r="H17" s="17">
        <f t="shared" si="5"/>
        <v>106255.25</v>
      </c>
      <c r="I17" s="23"/>
      <c r="J17" s="18" t="str">
        <f t="shared" si="6"/>
        <v/>
      </c>
      <c r="L17" s="19">
        <f t="shared" si="2"/>
        <v>46054</v>
      </c>
      <c r="M17" s="20">
        <f t="shared" si="3"/>
        <v>2</v>
      </c>
      <c r="N17" s="21">
        <f>SUMIFS([1]Receipts!$H:$H,[1]Receipts!$B:$B,N$4,[1]Receipts!$E:$E,"&gt;="&amp;$B17,[1]Receipts!$E:$E,"&lt;"&amp;EDATE($B17,1))</f>
        <v>0</v>
      </c>
      <c r="O17" s="17">
        <f>SUMIFS([1]Payments!$J:$J,[1]Payments!$B:$B,N$4,[1]Payments!$M:$M,"&gt;="&amp;$B17,[1]Payments!$M:$M,"&lt;"&amp;EDATE($B17,1))</f>
        <v>0</v>
      </c>
      <c r="P17" s="17">
        <f>SUMIFS([1]Transfers!$E:$E,[1]Transfers!$D:$D,N$4,[1]Transfers!$B:$B,"&gt;="&amp;$B17,[1]Transfers!$B:$B,"&lt;"&amp;EDATE($B17,1))</f>
        <v>0</v>
      </c>
      <c r="Q17" s="17">
        <f>SUMIFS([1]Transfers!$E:$E,[1]Transfers!$C:$C,N$4,[1]Transfers!$B:$B,"&gt;="&amp;$B17,[1]Transfers!$B:$B,"&lt;"&amp;EDATE(L17,1))</f>
        <v>0</v>
      </c>
      <c r="R17" s="17">
        <f t="shared" si="7"/>
        <v>0</v>
      </c>
      <c r="S17" s="23"/>
      <c r="T17" s="18" t="str">
        <f t="shared" si="4"/>
        <v/>
      </c>
    </row>
    <row r="18" spans="1:20" x14ac:dyDescent="0.3">
      <c r="B18" s="19">
        <f t="shared" si="0"/>
        <v>46082</v>
      </c>
      <c r="C18" s="20">
        <f t="shared" si="1"/>
        <v>3</v>
      </c>
      <c r="D18" s="21">
        <f>SUMIFS([1]Receipts!$H:$H,[1]Receipts!$B:$B,D$4,[1]Receipts!$E:$E,"&gt;="&amp;$B18,[1]Receipts!$E:$E,"&lt;"&amp;EDATE($B18,1))</f>
        <v>0</v>
      </c>
      <c r="E18" s="17">
        <f>SUMIFS([1]Payments!$J:$J,[1]Payments!$B:$B,D$4,[1]Payments!$M:$M,"&gt;="&amp;$B18,[1]Payments!$M:$M,"&lt;"&amp;EDATE($B18,1))</f>
        <v>0</v>
      </c>
      <c r="F18" s="17">
        <f>SUMIFS([1]Transfers!$E:$E,[1]Transfers!$D:$D,D$4,[1]Transfers!$B:$B,"&gt;="&amp;$B18,[1]Transfers!$B:$B,"&lt;"&amp;EDATE($B18,1))</f>
        <v>0</v>
      </c>
      <c r="G18" s="17">
        <f>SUMIFS([1]Transfers!$E:$E,[1]Transfers!$C:$C,D$4,[1]Transfers!$B:$B,"&gt;="&amp;$B18,[1]Transfers!$B:$B,"&lt;"&amp;EDATE(B18,1))</f>
        <v>0</v>
      </c>
      <c r="H18" s="17">
        <f t="shared" si="5"/>
        <v>106255.25</v>
      </c>
      <c r="I18" s="23"/>
      <c r="J18" s="18" t="str">
        <f t="shared" si="6"/>
        <v/>
      </c>
      <c r="L18" s="19">
        <f t="shared" si="2"/>
        <v>46082</v>
      </c>
      <c r="M18" s="20">
        <f t="shared" si="3"/>
        <v>3</v>
      </c>
      <c r="N18" s="21">
        <f>SUMIFS([1]Receipts!$H:$H,[1]Receipts!$B:$B,N$4,[1]Receipts!$E:$E,"&gt;="&amp;$B18,[1]Receipts!$E:$E,"&lt;"&amp;EDATE($B18,1))</f>
        <v>0</v>
      </c>
      <c r="O18" s="17">
        <f>SUMIFS([1]Payments!$J:$J,[1]Payments!$B:$B,N$4,[1]Payments!$M:$M,"&gt;="&amp;$B18,[1]Payments!$M:$M,"&lt;"&amp;EDATE($B18,1))</f>
        <v>0</v>
      </c>
      <c r="P18" s="17">
        <f>SUMIFS([1]Transfers!$E:$E,[1]Transfers!$D:$D,N$4,[1]Transfers!$B:$B,"&gt;="&amp;$B18,[1]Transfers!$B:$B,"&lt;"&amp;EDATE($B18,1))</f>
        <v>0</v>
      </c>
      <c r="Q18" s="17">
        <f>SUMIFS([1]Transfers!$E:$E,[1]Transfers!$C:$C,N$4,[1]Transfers!$B:$B,"&gt;="&amp;$B18,[1]Transfers!$B:$B,"&lt;"&amp;EDATE(L18,1))</f>
        <v>0</v>
      </c>
      <c r="R18" s="17">
        <f t="shared" si="7"/>
        <v>0</v>
      </c>
      <c r="S18" s="23"/>
      <c r="T18" s="18" t="str">
        <f t="shared" si="4"/>
        <v/>
      </c>
    </row>
    <row r="19" spans="1:20" s="1" customFormat="1" x14ac:dyDescent="0.3">
      <c r="A19" s="5"/>
      <c r="B19" s="24" t="s">
        <v>10</v>
      </c>
      <c r="C19" s="25"/>
      <c r="D19" s="26">
        <f>SUM(D7:D18)</f>
        <v>73763.19</v>
      </c>
      <c r="E19" s="26">
        <f>SUM(E7:E18)</f>
        <v>53547.31</v>
      </c>
      <c r="F19" s="26">
        <f>SUM(F7:F18)</f>
        <v>0</v>
      </c>
      <c r="G19" s="26">
        <f>SUM(G7:G18)</f>
        <v>0</v>
      </c>
      <c r="H19" s="27"/>
      <c r="I19" s="27"/>
      <c r="J19" s="9"/>
      <c r="K19" s="5"/>
      <c r="L19" s="24" t="s">
        <v>10</v>
      </c>
      <c r="M19" s="25"/>
      <c r="N19" s="26">
        <f>SUM(N7:N18)</f>
        <v>0</v>
      </c>
      <c r="O19" s="26">
        <f>SUM(O7:O18)</f>
        <v>0</v>
      </c>
      <c r="P19" s="26">
        <f>SUM(P7:P18)</f>
        <v>0</v>
      </c>
      <c r="Q19" s="26">
        <f>SUM(Q7:Q18)</f>
        <v>0</v>
      </c>
      <c r="R19" s="27"/>
      <c r="S19" s="28"/>
      <c r="T19" s="9"/>
    </row>
    <row r="20" spans="1:20" x14ac:dyDescent="0.3">
      <c r="I20" s="27"/>
      <c r="S20" s="27"/>
    </row>
  </sheetData>
  <mergeCells count="2">
    <mergeCell ref="D4:J4"/>
    <mergeCell ref="N4:T4"/>
  </mergeCells>
  <conditionalFormatting sqref="J6:J18 T6:T1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2026-02-07T17:04:10Z</dcterms:created>
  <dcterms:modified xsi:type="dcterms:W3CDTF">2026-02-07T17:05:41Z</dcterms:modified>
</cp:coreProperties>
</file>